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or Schedule &amp; Hardware" sheetId="1" state="visible" r:id="rId1"/>
    <sheet xmlns:r="http://schemas.openxmlformats.org/officeDocument/2006/relationships" name="Product Details" sheetId="2" state="visible" r:id="rId2"/>
    <sheet xmlns:r="http://schemas.openxmlformats.org/officeDocument/2006/relationships" name="Window Schedule" sheetId="3" state="visible" r:id="rId3"/>
    <sheet xmlns:r="http://schemas.openxmlformats.org/officeDocument/2006/relationships" name="RFI Log" sheetId="4" state="visible" r:id="rId4"/>
    <sheet xmlns:r="http://schemas.openxmlformats.org/officeDocument/2006/relationships" name="Frame Lookup" sheetId="5" state="visible" r:id="rId5"/>
  </sheets>
  <definedNames>
    <definedName name="_xlnm._FilterDatabase" localSheetId="0" hidden="1">'Door Schedule &amp; Hardware'!$A$9:$AA$42</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sz val="16"/>
    </font>
    <font>
      <name val="Calibri"/>
      <b val="1"/>
      <sz val="11"/>
    </font>
    <font>
      <name val="Calibri"/>
      <b val="1"/>
      <color rgb="00FFFFFF"/>
      <sz val="11"/>
    </font>
    <font>
      <name val="Calibri"/>
      <sz val="11"/>
    </font>
    <font>
      <name val="Calibri"/>
      <i val="1"/>
      <color rgb="00555555"/>
      <sz val="10"/>
    </font>
    <font>
      <name val="Calibri"/>
      <b val="1"/>
      <sz val="13"/>
    </font>
    <font>
      <name val="Calibri"/>
      <b val="1"/>
    </font>
    <font>
      <name val="Calibri"/>
      <i val="1"/>
      <color rgb="00555555"/>
    </font>
  </fonts>
  <fills count="11">
    <fill>
      <patternFill/>
    </fill>
    <fill>
      <patternFill patternType="gray125"/>
    </fill>
    <fill>
      <patternFill patternType="solid">
        <fgColor rgb="004472C4"/>
      </patternFill>
    </fill>
    <fill>
      <patternFill patternType="solid">
        <fgColor rgb="00D9E2F3"/>
      </patternFill>
    </fill>
    <fill>
      <patternFill patternType="solid">
        <fgColor rgb="00F4B6B6"/>
      </patternFill>
    </fill>
    <fill>
      <patternFill patternType="solid">
        <fgColor rgb="00F8CBAD"/>
      </patternFill>
    </fill>
    <fill>
      <patternFill patternType="solid">
        <fgColor rgb="00C6E0B4"/>
      </patternFill>
    </fill>
    <fill>
      <patternFill patternType="solid">
        <fgColor rgb="00BDD7EE"/>
      </patternFill>
    </fill>
    <fill>
      <patternFill patternType="solid">
        <fgColor rgb="00B2DFDB"/>
      </patternFill>
    </fill>
    <fill>
      <patternFill patternType="solid">
        <fgColor rgb="00D9C3E6"/>
      </patternFill>
    </fill>
    <fill>
      <patternFill patternType="solid">
        <fgColor rgb="00FFF2CC"/>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23">
    <xf numFmtId="0" fontId="0" fillId="0" borderId="0" pivotButton="0" quotePrefix="0" xfId="0"/>
    <xf numFmtId="0" fontId="1" fillId="0"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xf numFmtId="0" fontId="3" fillId="2" borderId="1" applyAlignment="1" pivotButton="0" quotePrefix="0" xfId="0">
      <alignment horizontal="center" vertical="center" wrapText="1"/>
    </xf>
    <xf numFmtId="0" fontId="4" fillId="0" borderId="1" applyAlignment="1" pivotButton="0" quotePrefix="0" xfId="0">
      <alignment vertical="top" wrapText="1"/>
    </xf>
    <xf numFmtId="0" fontId="4" fillId="5" borderId="1" applyAlignment="1" pivotButton="0" quotePrefix="0" xfId="0">
      <alignment vertical="top" wrapText="1"/>
    </xf>
    <xf numFmtId="2" fontId="4" fillId="0" borderId="1" applyAlignment="1" pivotButton="0" quotePrefix="0" xfId="0">
      <alignment vertical="top" wrapText="1"/>
    </xf>
    <xf numFmtId="0" fontId="4" fillId="4" borderId="1" applyAlignment="1" pivotButton="0" quotePrefix="0" xfId="0">
      <alignment vertical="top" wrapText="1"/>
    </xf>
    <xf numFmtId="0" fontId="4" fillId="6" borderId="1" applyAlignment="1" pivotButton="0" quotePrefix="0" xfId="0">
      <alignment vertical="top" wrapText="1"/>
    </xf>
    <xf numFmtId="0" fontId="4" fillId="7" borderId="1" applyAlignment="1" pivotButton="0" quotePrefix="0" xfId="0">
      <alignment vertical="top" wrapText="1"/>
    </xf>
    <xf numFmtId="0" fontId="4" fillId="8" borderId="1" applyAlignment="1" pivotButton="0" quotePrefix="0" xfId="0">
      <alignment vertical="top" wrapText="1"/>
    </xf>
    <xf numFmtId="0" fontId="6" fillId="3" borderId="0" pivotButton="0" quotePrefix="0" xfId="0"/>
    <xf numFmtId="0" fontId="0" fillId="3" borderId="0" pivotButton="0" quotePrefix="0" xfId="0"/>
    <xf numFmtId="0" fontId="4" fillId="9" borderId="1" applyAlignment="1" pivotButton="0" quotePrefix="0" xfId="0">
      <alignment vertical="top" wrapText="1"/>
    </xf>
    <xf numFmtId="0" fontId="7" fillId="0" borderId="0" pivotButton="0" quotePrefix="0" xfId="0"/>
    <xf numFmtId="0" fontId="8" fillId="0" borderId="0" pivotButton="0" quotePrefix="0" xfId="0"/>
    <xf numFmtId="0" fontId="5" fillId="0" borderId="0" pivotButton="0" quotePrefix="0" xfId="0"/>
    <xf numFmtId="0" fontId="0" fillId="0" borderId="4" pivotButton="0" quotePrefix="0" xfId="0"/>
    <xf numFmtId="0" fontId="0" fillId="0" borderId="5" pivotButton="0" quotePrefix="0" xfId="0"/>
    <xf numFmtId="0" fontId="4" fillId="0" borderId="1" applyAlignment="1" pivotButton="0" quotePrefix="0" xfId="0">
      <alignment horizontal="center" vertical="top" wrapText="1"/>
    </xf>
    <xf numFmtId="0" fontId="4" fillId="10" borderId="1" applyAlignment="1" pivotButton="0" quotePrefix="0" xfId="0">
      <alignment vertical="top" wrapText="1"/>
    </xf>
    <xf numFmtId="0" fontId="0"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A49"/>
  <sheetViews>
    <sheetView showGridLines="1" workbookViewId="0">
      <pane xSplit="1" ySplit="9" topLeftCell="B10"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11" customWidth="1" min="1" max="1"/>
    <col width="22" customWidth="1" min="2" max="2"/>
    <col width="9" customWidth="1" min="3" max="3"/>
    <col width="8" customWidth="1" min="4" max="4"/>
    <col width="13" customWidth="1" min="5" max="5"/>
    <col width="34" customWidth="1" min="6" max="6"/>
    <col width="22" customWidth="1" min="7" max="7"/>
    <col width="10" customWidth="1" min="8" max="8"/>
    <col width="10" customWidth="1" min="9" max="9"/>
    <col width="9" customWidth="1" min="10" max="10"/>
    <col width="9" customWidth="1" min="11" max="11"/>
    <col width="14" customWidth="1" min="12" max="12"/>
    <col width="9" customWidth="1" min="13" max="13"/>
    <col width="9" customWidth="1" min="14" max="14"/>
    <col width="9" customWidth="1" min="15" max="15"/>
    <col width="10" customWidth="1" min="16" max="16"/>
    <col width="12" customWidth="1" min="17" max="17"/>
    <col width="9" customWidth="1" min="18" max="18"/>
    <col width="9" customWidth="1" min="19" max="19"/>
    <col width="11" customWidth="1" min="20" max="20"/>
    <col width="11" customWidth="1" min="21" max="21"/>
    <col width="11" customWidth="1" min="22" max="22"/>
    <col width="46" customWidth="1" min="23" max="23"/>
    <col width="9" customWidth="1" min="24" max="24"/>
    <col width="9" customWidth="1" min="25" max="25"/>
    <col width="62" customWidth="1" min="26" max="26"/>
    <col width="20" customWidth="1" min="27" max="27"/>
  </cols>
  <sheetData>
    <row r="1" ht="22" customHeight="1">
      <c r="A1" s="1" t="inlineStr">
        <is>
          <t>Door Schedule &amp; Hardware (joined)</t>
        </is>
      </c>
    </row>
    <row r="2">
      <c r="A2" s="2" t="inlineStr">
        <is>
          <t>About This Tab</t>
        </is>
      </c>
    </row>
    <row r="3" ht="78" customHeight="1">
      <c r="A3" s="3" t="inlineStr">
        <is>
          <t>One row per scheduled opening, joined to the Door Hardware set that covers it. Source: door schedule on A-810 (PDF p.16), toilet-partition door schedule on A-401 (PDF p.7), hardware sets in spec 08 71 00 (PDF pp.660-665). NOTE: the A-810 schedule's HARDWARE SET column is blank for every door, so the join is made on the DOOR NUMBER listed under each hardware set in the spec (see RFI 1). Qty = door tags counted on the plans and marked (one red 'Door' box per door tag on the marked-up PDF): 24 Aux Gym doors on A-101A (PDF p.1) and 7 toilet stall doors on A-401 (PDF p.7: Type A x3, B x2, C x2). The 9 Baseball Concessions doors (101-201.4) are on AB-101, which is NOT in the supplied 21-page plan PDF, so their Qty is 0 (shaded) until that sheet is supplied. Door Handedness is read from the swing symbols on the plan, viewed from the outside (exterior, or corridor/Gym for interior doors): RH/LH = hinge on the right/left with the door swinging away from the viewer; an R suffix = reverse (swings toward the viewer). Pairs show 'Pair' with their swing direction; active leaf is not shown on the plan. Verify in the field before ordering hardware. Frame Width/Height = door size + allowance from the Frame Lookup tab (live formulas). Frame Depth is filled only where a detail states it; blank = not determinable from the documents.</t>
        </is>
      </c>
    </row>
    <row r="4">
      <c r="A4" s="2" t="inlineStr">
        <is>
          <t>Job Name:</t>
        </is>
      </c>
      <c r="B4" t="inlineStr">
        <is>
          <t>StarrMills.batch-20261017-044906 (doors + glazing)</t>
        </is>
      </c>
    </row>
    <row r="5">
      <c r="A5" s="2" t="inlineStr">
        <is>
          <t>Bid Due Date:</t>
        </is>
      </c>
      <c r="B5" t="inlineStr">
        <is>
          <t>[Enter bid due date]</t>
        </is>
      </c>
    </row>
    <row r="6">
      <c r="A6" s="2" t="inlineStr">
        <is>
          <t>Prepared By:</t>
        </is>
      </c>
      <c r="B6" t="inlineStr">
        <is>
          <t>[Enter estimator name]</t>
        </is>
      </c>
    </row>
    <row r="7"/>
    <row r="8"/>
    <row r="9" ht="48" customHeight="1">
      <c r="A9" s="4" t="inlineStr">
        <is>
          <t>Door No.</t>
        </is>
      </c>
      <c r="B9" s="4" t="inlineStr">
        <is>
          <t>Area / Level</t>
        </is>
      </c>
      <c r="C9" s="4" t="inlineStr">
        <is>
          <t>Qty (plan tags marked)</t>
        </is>
      </c>
      <c r="D9" s="4" t="inlineStr">
        <is>
          <t>Leaves</t>
        </is>
      </c>
      <c r="E9" s="4" t="inlineStr">
        <is>
          <t>Door Handedness</t>
        </is>
      </c>
      <c r="F9" s="4" t="inlineStr">
        <is>
          <t>Swing as Drawn on Plan (basis)</t>
        </is>
      </c>
      <c r="G9" s="4" t="inlineStr">
        <is>
          <t>Door Type (color)</t>
        </is>
      </c>
      <c r="H9" s="4" t="inlineStr">
        <is>
          <t>Width (sched.)</t>
        </is>
      </c>
      <c r="I9" s="4" t="inlineStr">
        <is>
          <t>Height (sched.)</t>
        </is>
      </c>
      <c r="J9" s="4" t="inlineStr">
        <is>
          <t>Panel Type</t>
        </is>
      </c>
      <c r="K9" s="4" t="inlineStr">
        <is>
          <t>Panel Matl</t>
        </is>
      </c>
      <c r="L9" s="4" t="inlineStr">
        <is>
          <t>Frame Type</t>
        </is>
      </c>
      <c r="M9" s="4" t="inlineStr">
        <is>
          <t>Frame Head Detail</t>
        </is>
      </c>
      <c r="N9" s="4" t="inlineStr">
        <is>
          <t>Frame Jamb Detail</t>
        </is>
      </c>
      <c r="O9" s="4" t="inlineStr">
        <is>
          <t>Frame Matl</t>
        </is>
      </c>
      <c r="P9" s="4" t="inlineStr">
        <is>
          <t>Fire Rating</t>
        </is>
      </c>
      <c r="Q9" s="4" t="inlineStr">
        <is>
          <t>Schedule Remarks</t>
        </is>
      </c>
      <c r="R9" s="4" t="inlineStr">
        <is>
          <t>Door W (in)</t>
        </is>
      </c>
      <c r="S9" s="4" t="inlineStr">
        <is>
          <t>Door H (in)</t>
        </is>
      </c>
      <c r="T9" s="4" t="inlineStr">
        <is>
          <t>Frame Width (in)</t>
        </is>
      </c>
      <c r="U9" s="4" t="inlineStr">
        <is>
          <t>Frame Height (in)</t>
        </is>
      </c>
      <c r="V9" s="4" t="inlineStr">
        <is>
          <t>Frame Depth (in)</t>
        </is>
      </c>
      <c r="W9" s="4" t="inlineStr">
        <is>
          <t>Frame Depth Basis</t>
        </is>
      </c>
      <c r="X9" s="4" t="inlineStr">
        <is>
          <t>Hardware Set</t>
        </is>
      </c>
      <c r="Y9" s="4" t="inlineStr">
        <is>
          <t>Set Spec Page</t>
        </is>
      </c>
      <c r="Z9" s="4" t="inlineStr">
        <is>
          <t>Hardware Items (spec 08 71 00)</t>
        </is>
      </c>
      <c r="AA9" s="4" t="inlineStr">
        <is>
          <t>Marked On Plan Sheet</t>
        </is>
      </c>
    </row>
    <row r="10" ht="370.5" customHeight="1">
      <c r="A10" s="5" t="inlineStr">
        <is>
          <t>1000.1</t>
        </is>
      </c>
      <c r="B10" s="5" t="inlineStr">
        <is>
          <t>AUX GYM / LEVEL 1</t>
        </is>
      </c>
      <c r="C10" s="5" t="n">
        <v>1</v>
      </c>
      <c r="D10" s="5" t="n">
        <v>2</v>
      </c>
      <c r="E10" s="20" t="inlineStr">
        <is>
          <t>Pair</t>
        </is>
      </c>
      <c r="F10" s="5" t="inlineStr">
        <is>
          <t>Pair swings out N (toward exterior)</t>
        </is>
      </c>
      <c r="G10" s="6" t="inlineStr">
        <is>
          <t>FRP door (HM frame)</t>
        </is>
      </c>
      <c r="H10" s="5" t="inlineStr">
        <is>
          <t>6'-0"</t>
        </is>
      </c>
      <c r="I10" s="5" t="inlineStr">
        <is>
          <t>7'-0"</t>
        </is>
      </c>
      <c r="J10" s="5" t="inlineStr">
        <is>
          <t>HG-1</t>
        </is>
      </c>
      <c r="K10" s="5" t="inlineStr">
        <is>
          <t>FRP</t>
        </is>
      </c>
      <c r="L10" s="5" t="inlineStr">
        <is>
          <t>001</t>
        </is>
      </c>
      <c r="M10" s="5" t="inlineStr">
        <is>
          <t>H3</t>
        </is>
      </c>
      <c r="N10" s="5" t="inlineStr">
        <is>
          <t>J1</t>
        </is>
      </c>
      <c r="O10" s="5" t="inlineStr">
        <is>
          <t>HM</t>
        </is>
      </c>
      <c r="P10" s="5" t="inlineStr"/>
      <c r="Q10" s="5" t="inlineStr">
        <is>
          <t>1,2</t>
        </is>
      </c>
      <c r="R10" s="5" t="n">
        <v>72</v>
      </c>
      <c r="S10" s="5" t="n">
        <v>84</v>
      </c>
      <c r="T10" s="7">
        <f>IF(O10="","",R10+VLOOKUP(O10,'Frame Lookup'!$A$10:$C$11,2,FALSE))</f>
        <v/>
      </c>
      <c r="U10" s="7">
        <f>IF(O10="","",S10+VLOOKUP(O10,'Frame Lookup'!$A$10:$C$11,3,FALSE))</f>
        <v/>
      </c>
      <c r="V10" s="7" t="n"/>
      <c r="W10" s="5" t="inlineStr">
        <is>
          <t>Not stated. A-810 H3 note: frame size matches partition thickness. Wall type not tied to this door.</t>
        </is>
      </c>
      <c r="X10" s="5" t="inlineStr">
        <is>
          <t>15</t>
        </is>
      </c>
      <c r="Y10" s="5" t="n">
        <v>664</v>
      </c>
      <c r="Z10" s="5" t="inlineStr">
        <is>
          <t>6 HINGE 5BB1HW 4.5 X 4.5 NRP 630 IVE
2 POWER TRANSFER EPT10 VON
1 REMOVABLE MULLION KR4954 STAB VON
1 ELEC PANIC HARDWARE LX-RX-LC-QEL-98-DT-SNB 24 VDC VON
1 ELEC PANIC HARDWARE LX-RX-LC-QEL-98-NL-SNB 24 VDC VON
2 CYL/CORE AS REQUIRED
2 SURFACE CLOSER 4040XP SCUSH MC TBWMS LCN
2 KICK PLATE 8400 10" X 2" LDW B-CS IVE
1 MULLION SEAL 139N PSA ZER
1 RAIN DRIP 142AA (AS REQ'D) ZER
1 GASKETING 8144SBK PSA ZER
2 DOOR SWEEP 8198AA ZER
1 THRESHOLD 65A ZER
1 MULTITECH READER MTB11 5VDC - 28VDC SCE
2 DOOR CONTACT 679-05HM SCE
1 POWER SUPPLY PS902 900-2RS 120/240 VAC VON
COORDINATE HARDWARE WITH ELECTRICAL, SECURITY AND ACCESS CONTROL SYSTEMS.
BALANCE OF EAC COMPONENTS BY ELECTRICAL, SECURITY AND ACCESS CONTROL SYSTEMS.
OPERATION: CREDENTIAL READER TO UNLOCK HARDWARE AND ALLOW PASSAGE MOMENTARILY. DOOR CONTACT
MONITORED REMOTELY VIA SECURITY AND ACCESS CONTROL SYSTEMS. FREE EGRESS AT ALL TIMES.</t>
        </is>
      </c>
      <c r="AA10" s="5" t="inlineStr">
        <is>
          <t>A-101A (PDF p.1)</t>
        </is>
      </c>
    </row>
    <row r="11" ht="153" customHeight="1">
      <c r="A11" s="5" t="inlineStr">
        <is>
          <t>1000A</t>
        </is>
      </c>
      <c r="B11" s="5" t="inlineStr">
        <is>
          <t>AUX GYM / LEVEL 1</t>
        </is>
      </c>
      <c r="C11" s="5" t="n">
        <v>1</v>
      </c>
      <c r="D11" s="5" t="n">
        <v>2</v>
      </c>
      <c r="E11" s="20" t="inlineStr">
        <is>
          <t>Pair</t>
        </is>
      </c>
      <c r="F11" s="5" t="inlineStr">
        <is>
          <t>Pair swings S (into building)</t>
        </is>
      </c>
      <c r="G11" s="8" t="inlineStr">
        <is>
          <t>Fire-rated door</t>
        </is>
      </c>
      <c r="H11" s="5" t="inlineStr">
        <is>
          <t>6'-0"</t>
        </is>
      </c>
      <c r="I11" s="5" t="inlineStr">
        <is>
          <t>7'-0"</t>
        </is>
      </c>
      <c r="J11" s="5" t="inlineStr">
        <is>
          <t>NV-1</t>
        </is>
      </c>
      <c r="K11" s="5" t="inlineStr">
        <is>
          <t>W</t>
        </is>
      </c>
      <c r="L11" s="5" t="inlineStr">
        <is>
          <t>001</t>
        </is>
      </c>
      <c r="M11" s="5" t="inlineStr">
        <is>
          <t>H5</t>
        </is>
      </c>
      <c r="N11" s="5" t="inlineStr">
        <is>
          <t>J3</t>
        </is>
      </c>
      <c r="O11" s="5" t="inlineStr">
        <is>
          <t>HM</t>
        </is>
      </c>
      <c r="P11" s="5" t="inlineStr">
        <is>
          <t>120 MIN.</t>
        </is>
      </c>
      <c r="Q11" s="5" t="inlineStr"/>
      <c r="R11" s="5" t="n">
        <v>72</v>
      </c>
      <c r="S11" s="5" t="n">
        <v>84</v>
      </c>
      <c r="T11" s="7">
        <f>IF(O11="","",R11+VLOOKUP(O11,'Frame Lookup'!$A$10:$C$11,2,FALSE))</f>
        <v/>
      </c>
      <c r="U11" s="7">
        <f>IF(O11="","",S11+VLOOKUP(O11,'Frame Lookup'!$A$10:$C$11,3,FALSE))</f>
        <v/>
      </c>
      <c r="V11" s="7" t="n"/>
      <c r="W11" s="5" t="inlineStr">
        <is>
          <t>Not stated. A-810 H5 is a 2-hr 8" CMU / existing-wall condition with no frame depth dimension.</t>
        </is>
      </c>
      <c r="X11" s="5" t="inlineStr">
        <is>
          <t>06</t>
        </is>
      </c>
      <c r="Y11" s="5" t="n">
        <v>661</v>
      </c>
      <c r="Z11" s="5" t="inlineStr">
        <is>
          <t>6 HINGE 5BB1HW 4.5 X 4.5 NRP IVE
1 FIRE RATED REMOVABLE MULLION KR9954 STAB VON
1 FIRE EXIT HARDWARE 98-L-BE-F-2-SNB VON
1 FIRE EXIT HARDWARE 98-L-F-2-SNB VON
4 CYL/CORE AS REQUIRED
2 SURFACE CLOSER 4040XP SCUSH MC TBWMS LCN
2 KICK PLATE 8400 10" X 2" LDW B-CS IVE
1 MULLION SEAL 139N PSA ZER
2 MEETING STILE 328AA-S (PAIR) ZER
1 GASKETING 8144SBK PSA ZER</t>
        </is>
      </c>
      <c r="AA11" s="5" t="inlineStr">
        <is>
          <t>A-101A (PDF p.1)</t>
        </is>
      </c>
    </row>
    <row r="12" ht="95" customHeight="1">
      <c r="A12" s="5" t="inlineStr">
        <is>
          <t>1000B</t>
        </is>
      </c>
      <c r="B12" s="5" t="inlineStr">
        <is>
          <t>AUX GYM / LEVEL 1</t>
        </is>
      </c>
      <c r="C12" s="5" t="n">
        <v>1</v>
      </c>
      <c r="D12" s="5" t="n">
        <v>1</v>
      </c>
      <c r="E12" s="20" t="inlineStr">
        <is>
          <t>RH</t>
        </is>
      </c>
      <c r="F12" s="5" t="inlineStr">
        <is>
          <t>Hinge N jamb; swings W into Gym (outside = corridor, E)</t>
        </is>
      </c>
      <c r="G12" s="8" t="inlineStr">
        <is>
          <t>Fire-rated door</t>
        </is>
      </c>
      <c r="H12" s="5" t="inlineStr">
        <is>
          <t>3'-0"</t>
        </is>
      </c>
      <c r="I12" s="5" t="inlineStr">
        <is>
          <t>7'-0"</t>
        </is>
      </c>
      <c r="J12" s="5" t="inlineStr">
        <is>
          <t>F</t>
        </is>
      </c>
      <c r="K12" s="5" t="inlineStr">
        <is>
          <t>W</t>
        </is>
      </c>
      <c r="L12" s="5" t="inlineStr">
        <is>
          <t>001</t>
        </is>
      </c>
      <c r="M12" s="5" t="inlineStr">
        <is>
          <t>H5</t>
        </is>
      </c>
      <c r="N12" s="5" t="inlineStr">
        <is>
          <t>J3</t>
        </is>
      </c>
      <c r="O12" s="5" t="inlineStr">
        <is>
          <t>HM</t>
        </is>
      </c>
      <c r="P12" s="5" t="inlineStr">
        <is>
          <t>120 MIN.</t>
        </is>
      </c>
      <c r="Q12" s="5" t="inlineStr"/>
      <c r="R12" s="5" t="n">
        <v>36</v>
      </c>
      <c r="S12" s="5" t="n">
        <v>84</v>
      </c>
      <c r="T12" s="7">
        <f>IF(O12="","",R12+VLOOKUP(O12,'Frame Lookup'!$A$10:$C$11,2,FALSE))</f>
        <v/>
      </c>
      <c r="U12" s="7">
        <f>IF(O12="","",S12+VLOOKUP(O12,'Frame Lookup'!$A$10:$C$11,3,FALSE))</f>
        <v/>
      </c>
      <c r="V12" s="7" t="n"/>
      <c r="W12" s="5" t="inlineStr">
        <is>
          <t>Not stated. A-810 H5 is a 2-hr 8" CMU / existing-wall condition with no frame depth dimension.</t>
        </is>
      </c>
      <c r="X12" s="5" t="inlineStr">
        <is>
          <t>04</t>
        </is>
      </c>
      <c r="Y12" s="5" t="n">
        <v>661</v>
      </c>
      <c r="Z12" s="5" t="inlineStr">
        <is>
          <t>3 HINGE 5BB1HW 4.5 X 4.5 NRP IVE
1 FIRE EXIT HARDWARE 98-L-F-SNB VON
1 CYL/CORE AS REQUIRED
1 SURFACE CLOSER 4040XP SCUSH MC TBWMS LCN
1 KICK PLATE 8400 10" X 2" LDW B-CS IVE
1 GASKETING 8144SBK PSA ZER</t>
        </is>
      </c>
      <c r="AA12" s="5" t="inlineStr">
        <is>
          <t>A-101A (PDF p.1)</t>
        </is>
      </c>
    </row>
    <row r="13" ht="153" customHeight="1">
      <c r="A13" s="5" t="inlineStr">
        <is>
          <t>1000C</t>
        </is>
      </c>
      <c r="B13" s="5" t="inlineStr">
        <is>
          <t>AUX GYM / LEVEL 1</t>
        </is>
      </c>
      <c r="C13" s="5" t="n">
        <v>1</v>
      </c>
      <c r="D13" s="5" t="n">
        <v>2</v>
      </c>
      <c r="E13" s="20" t="inlineStr">
        <is>
          <t>Pair</t>
        </is>
      </c>
      <c r="F13" s="5" t="inlineStr">
        <is>
          <t>Pair swings W (into Gym)</t>
        </is>
      </c>
      <c r="G13" s="8" t="inlineStr">
        <is>
          <t>Fire-rated door</t>
        </is>
      </c>
      <c r="H13" s="5" t="inlineStr">
        <is>
          <t>6'-0"</t>
        </is>
      </c>
      <c r="I13" s="5" t="inlineStr">
        <is>
          <t>7'-0"</t>
        </is>
      </c>
      <c r="J13" s="5" t="inlineStr">
        <is>
          <t>NV-1</t>
        </is>
      </c>
      <c r="K13" s="5" t="inlineStr">
        <is>
          <t>W</t>
        </is>
      </c>
      <c r="L13" s="5" t="inlineStr">
        <is>
          <t>001</t>
        </is>
      </c>
      <c r="M13" s="5" t="inlineStr">
        <is>
          <t>H5</t>
        </is>
      </c>
      <c r="N13" s="5" t="inlineStr">
        <is>
          <t>J3</t>
        </is>
      </c>
      <c r="O13" s="5" t="inlineStr">
        <is>
          <t>HM</t>
        </is>
      </c>
      <c r="P13" s="5" t="inlineStr">
        <is>
          <t>120 MIN.</t>
        </is>
      </c>
      <c r="Q13" s="5" t="inlineStr"/>
      <c r="R13" s="5" t="n">
        <v>72</v>
      </c>
      <c r="S13" s="5" t="n">
        <v>84</v>
      </c>
      <c r="T13" s="7">
        <f>IF(O13="","",R13+VLOOKUP(O13,'Frame Lookup'!$A$10:$C$11,2,FALSE))</f>
        <v/>
      </c>
      <c r="U13" s="7">
        <f>IF(O13="","",S13+VLOOKUP(O13,'Frame Lookup'!$A$10:$C$11,3,FALSE))</f>
        <v/>
      </c>
      <c r="V13" s="7" t="n"/>
      <c r="W13" s="5" t="inlineStr">
        <is>
          <t>Not stated. A-810 H5 is a 2-hr 8" CMU / existing-wall condition with no frame depth dimension.</t>
        </is>
      </c>
      <c r="X13" s="5" t="inlineStr">
        <is>
          <t>06</t>
        </is>
      </c>
      <c r="Y13" s="5" t="n">
        <v>661</v>
      </c>
      <c r="Z13" s="5" t="inlineStr">
        <is>
          <t>6 HINGE 5BB1HW 4.5 X 4.5 NRP IVE
1 FIRE RATED REMOVABLE MULLION KR9954 STAB VON
1 FIRE EXIT HARDWARE 98-L-BE-F-2-SNB VON
1 FIRE EXIT HARDWARE 98-L-F-2-SNB VON
4 CYL/CORE AS REQUIRED
2 SURFACE CLOSER 4040XP SCUSH MC TBWMS LCN
2 KICK PLATE 8400 10" X 2" LDW B-CS IVE
1 MULLION SEAL 139N PSA ZER
2 MEETING STILE 328AA-S (PAIR) ZER
1 GASKETING 8144SBK PSA ZER</t>
        </is>
      </c>
      <c r="AA13" s="5" t="inlineStr">
        <is>
          <t>A-101A (PDF p.1)</t>
        </is>
      </c>
    </row>
    <row r="14" ht="153" customHeight="1">
      <c r="A14" s="5" t="inlineStr">
        <is>
          <t>1000D</t>
        </is>
      </c>
      <c r="B14" s="5" t="inlineStr">
        <is>
          <t>AUX GYM / LEVEL 1</t>
        </is>
      </c>
      <c r="C14" s="5" t="n">
        <v>1</v>
      </c>
      <c r="D14" s="5" t="n">
        <v>2</v>
      </c>
      <c r="E14" s="20" t="inlineStr">
        <is>
          <t>Pair</t>
        </is>
      </c>
      <c r="F14" s="5" t="inlineStr">
        <is>
          <t>Pair swings W (into Gym)</t>
        </is>
      </c>
      <c r="G14" s="8" t="inlineStr">
        <is>
          <t>Fire-rated door</t>
        </is>
      </c>
      <c r="H14" s="5" t="inlineStr">
        <is>
          <t>6'-0"</t>
        </is>
      </c>
      <c r="I14" s="5" t="inlineStr">
        <is>
          <t>7'-0"</t>
        </is>
      </c>
      <c r="J14" s="5" t="inlineStr">
        <is>
          <t>NV-1</t>
        </is>
      </c>
      <c r="K14" s="5" t="inlineStr">
        <is>
          <t>W</t>
        </is>
      </c>
      <c r="L14" s="5" t="inlineStr">
        <is>
          <t>001</t>
        </is>
      </c>
      <c r="M14" s="5" t="inlineStr">
        <is>
          <t>H5</t>
        </is>
      </c>
      <c r="N14" s="5" t="inlineStr">
        <is>
          <t>J3</t>
        </is>
      </c>
      <c r="O14" s="5" t="inlineStr">
        <is>
          <t>HM</t>
        </is>
      </c>
      <c r="P14" s="5" t="inlineStr">
        <is>
          <t>120 MIN.</t>
        </is>
      </c>
      <c r="Q14" s="5" t="inlineStr"/>
      <c r="R14" s="5" t="n">
        <v>72</v>
      </c>
      <c r="S14" s="5" t="n">
        <v>84</v>
      </c>
      <c r="T14" s="7">
        <f>IF(O14="","",R14+VLOOKUP(O14,'Frame Lookup'!$A$10:$C$11,2,FALSE))</f>
        <v/>
      </c>
      <c r="U14" s="7">
        <f>IF(O14="","",S14+VLOOKUP(O14,'Frame Lookup'!$A$10:$C$11,3,FALSE))</f>
        <v/>
      </c>
      <c r="V14" s="7" t="n"/>
      <c r="W14" s="5" t="inlineStr">
        <is>
          <t>Not stated. A-810 H5 is a 2-hr 8" CMU / existing-wall condition with no frame depth dimension.</t>
        </is>
      </c>
      <c r="X14" s="5" t="inlineStr">
        <is>
          <t>06</t>
        </is>
      </c>
      <c r="Y14" s="5" t="n">
        <v>661</v>
      </c>
      <c r="Z14" s="5" t="inlineStr">
        <is>
          <t>6 HINGE 5BB1HW 4.5 X 4.5 NRP IVE
1 FIRE RATED REMOVABLE MULLION KR9954 STAB VON
1 FIRE EXIT HARDWARE 98-L-BE-F-2-SNB VON
1 FIRE EXIT HARDWARE 98-L-F-2-SNB VON
4 CYL/CORE AS REQUIRED
2 SURFACE CLOSER 4040XP SCUSH MC TBWMS LCN
2 KICK PLATE 8400 10" X 2" LDW B-CS IVE
1 MULLION SEAL 139N PSA ZER
2 MEETING STILE 328AA-S (PAIR) ZER
1 GASKETING 8144SBK PSA ZER</t>
        </is>
      </c>
      <c r="AA14" s="5" t="inlineStr">
        <is>
          <t>A-101A (PDF p.1)</t>
        </is>
      </c>
    </row>
    <row r="15" ht="370.5" customHeight="1">
      <c r="A15" s="5" t="inlineStr">
        <is>
          <t>1000E</t>
        </is>
      </c>
      <c r="B15" s="5" t="inlineStr">
        <is>
          <t>AUX GYM / LEVEL 1</t>
        </is>
      </c>
      <c r="C15" s="5" t="n">
        <v>1</v>
      </c>
      <c r="D15" s="5" t="n">
        <v>2</v>
      </c>
      <c r="E15" s="20" t="inlineStr">
        <is>
          <t>Pair</t>
        </is>
      </c>
      <c r="F15" s="5" t="inlineStr">
        <is>
          <t>Pair swings S</t>
        </is>
      </c>
      <c r="G15" s="6" t="inlineStr">
        <is>
          <t>FRP door (HM frame)</t>
        </is>
      </c>
      <c r="H15" s="5" t="inlineStr">
        <is>
          <t>6'-0"</t>
        </is>
      </c>
      <c r="I15" s="5" t="inlineStr">
        <is>
          <t>7'-0"</t>
        </is>
      </c>
      <c r="J15" s="5" t="inlineStr">
        <is>
          <t>HG-1</t>
        </is>
      </c>
      <c r="K15" s="5" t="inlineStr">
        <is>
          <t>FRP</t>
        </is>
      </c>
      <c r="L15" s="5" t="inlineStr">
        <is>
          <t>123</t>
        </is>
      </c>
      <c r="M15" s="5" t="inlineStr">
        <is>
          <t>H3</t>
        </is>
      </c>
      <c r="N15" s="5" t="inlineStr">
        <is>
          <t>J1</t>
        </is>
      </c>
      <c r="O15" s="5" t="inlineStr">
        <is>
          <t>HM</t>
        </is>
      </c>
      <c r="P15" s="5" t="inlineStr"/>
      <c r="Q15" s="5" t="inlineStr">
        <is>
          <t>1,2</t>
        </is>
      </c>
      <c r="R15" s="5" t="n">
        <v>72</v>
      </c>
      <c r="S15" s="5" t="n">
        <v>84</v>
      </c>
      <c r="T15" s="7">
        <f>IF(O15="","",R15+VLOOKUP(O15,'Frame Lookup'!$A$10:$C$11,2,FALSE))</f>
        <v/>
      </c>
      <c r="U15" s="7">
        <f>IF(O15="","",S15+VLOOKUP(O15,'Frame Lookup'!$A$10:$C$11,3,FALSE))</f>
        <v/>
      </c>
      <c r="V15" s="7" t="n"/>
      <c r="W15" s="5" t="inlineStr">
        <is>
          <t>Not stated. A-810 H3 note: frame size matches partition thickness. Wall type not tied to this door.</t>
        </is>
      </c>
      <c r="X15" s="5" t="inlineStr">
        <is>
          <t>15</t>
        </is>
      </c>
      <c r="Y15" s="5" t="n">
        <v>664</v>
      </c>
      <c r="Z15" s="5" t="inlineStr">
        <is>
          <t>6 HINGE 5BB1HW 4.5 X 4.5 NRP 630 IVE
2 POWER TRANSFER EPT10 VON
1 REMOVABLE MULLION KR4954 STAB VON
1 ELEC PANIC HARDWARE LX-RX-LC-QEL-98-DT-SNB 24 VDC VON
1 ELEC PANIC HARDWARE LX-RX-LC-QEL-98-NL-SNB 24 VDC VON
2 CYL/CORE AS REQUIRED
2 SURFACE CLOSER 4040XP SCUSH MC TBWMS LCN
2 KICK PLATE 8400 10" X 2" LDW B-CS IVE
1 MULLION SEAL 139N PSA ZER
1 RAIN DRIP 142AA (AS REQ'D) ZER
1 GASKETING 8144SBK PSA ZER
2 DOOR SWEEP 8198AA ZER
1 THRESHOLD 65A ZER
1 MULTITECH READER MTB11 5VDC - 28VDC SCE
2 DOOR CONTACT 679-05HM SCE
1 POWER SUPPLY PS902 900-2RS 120/240 VAC VON
COORDINATE HARDWARE WITH ELECTRICAL, SECURITY AND ACCESS CONTROL SYSTEMS.
BALANCE OF EAC COMPONENTS BY ELECTRICAL, SECURITY AND ACCESS CONTROL SYSTEMS.
OPERATION: CREDENTIAL READER TO UNLOCK HARDWARE AND ALLOW PASSAGE MOMENTARILY. DOOR CONTACT
MONITORED REMOTELY VIA SECURITY AND ACCESS CONTROL SYSTEMS. FREE EGRESS AT ALL TIMES.</t>
        </is>
      </c>
      <c r="AA15" s="5" t="inlineStr">
        <is>
          <t>A-101A (PDF p.1)</t>
        </is>
      </c>
    </row>
    <row r="16" ht="109.5" customHeight="1">
      <c r="A16" s="5" t="inlineStr">
        <is>
          <t>1001</t>
        </is>
      </c>
      <c r="B16" s="5" t="inlineStr">
        <is>
          <t>AUX GYM / LEVEL 1</t>
        </is>
      </c>
      <c r="C16" s="5" t="n">
        <v>1</v>
      </c>
      <c r="D16" s="5" t="n">
        <v>1</v>
      </c>
      <c r="E16" s="20" t="inlineStr">
        <is>
          <t>RH</t>
        </is>
      </c>
      <c r="F16" s="5" t="inlineStr">
        <is>
          <t>Hinge E jamb; swings N into ELEC (outside = corridor, S)</t>
        </is>
      </c>
      <c r="G16" s="9" t="inlineStr">
        <is>
          <t>Wood door (HM frame)</t>
        </is>
      </c>
      <c r="H16" s="5" t="inlineStr">
        <is>
          <t>3'-0"</t>
        </is>
      </c>
      <c r="I16" s="5" t="inlineStr">
        <is>
          <t>7'-0"</t>
        </is>
      </c>
      <c r="J16" s="5" t="inlineStr">
        <is>
          <t>F</t>
        </is>
      </c>
      <c r="K16" s="5" t="inlineStr">
        <is>
          <t>W</t>
        </is>
      </c>
      <c r="L16" s="5" t="inlineStr">
        <is>
          <t>001</t>
        </is>
      </c>
      <c r="M16" s="5" t="inlineStr">
        <is>
          <t>H1</t>
        </is>
      </c>
      <c r="N16" s="5" t="inlineStr">
        <is>
          <t>J4</t>
        </is>
      </c>
      <c r="O16" s="5" t="inlineStr">
        <is>
          <t>HM</t>
        </is>
      </c>
      <c r="P16" s="5" t="inlineStr"/>
      <c r="Q16" s="5" t="inlineStr"/>
      <c r="R16" s="5" t="n">
        <v>36</v>
      </c>
      <c r="S16" s="5" t="n">
        <v>84</v>
      </c>
      <c r="T16" s="7">
        <f>IF(O16="","",R16+VLOOKUP(O16,'Frame Lookup'!$A$10:$C$11,2,FALSE))</f>
        <v/>
      </c>
      <c r="U16" s="7">
        <f>IF(O16="","",S16+VLOOKUP(O16,'Frame Lookup'!$A$10:$C$11,3,FALSE))</f>
        <v/>
      </c>
      <c r="V16" s="7" t="n"/>
      <c r="W16" s="5" t="inlineStr">
        <is>
          <t>Not stated. A-810 H1 note: "H.M. frame size as required to match partition thickness"; J4 says "refer to head detail for frame size". Wall type at this opening is not tied to the door on the plans.</t>
        </is>
      </c>
      <c r="X16" s="5" t="inlineStr">
        <is>
          <t>12</t>
        </is>
      </c>
      <c r="Y16" s="5" t="n">
        <v>663</v>
      </c>
      <c r="Z16" s="5" t="inlineStr">
        <is>
          <t>3 HINGE 5BB1 4.5 X 4.5 IVE
1 STOREROOM LOCK L9080 SCH
1 CYL/CORE AS REQUIRED
1 SURFACE CLOSER 1461 RW/PA FC LCN
1 KICK PLATE 8400 10" X 2" LDW B-CS IVE
1 WALL STOP WS401/402CVX IVE
1 DOOR SWEEP 8198AA ZER</t>
        </is>
      </c>
      <c r="AA16" s="5" t="inlineStr">
        <is>
          <t>A-101A (PDF p.1)</t>
        </is>
      </c>
    </row>
    <row r="17" ht="138.5" customHeight="1">
      <c r="A17" s="5" t="inlineStr">
        <is>
          <t>1002.1A</t>
        </is>
      </c>
      <c r="B17" s="5" t="inlineStr">
        <is>
          <t>AUX GYM / LEVEL 1</t>
        </is>
      </c>
      <c r="C17" s="5" t="n">
        <v>1</v>
      </c>
      <c r="D17" s="5" t="n">
        <v>2</v>
      </c>
      <c r="E17" s="20" t="inlineStr">
        <is>
          <t>Pair</t>
        </is>
      </c>
      <c r="F17" s="5" t="inlineStr">
        <is>
          <t>Pair swings S (into Gym)</t>
        </is>
      </c>
      <c r="G17" s="9" t="inlineStr">
        <is>
          <t>Wood door (HM frame)</t>
        </is>
      </c>
      <c r="H17" s="5" t="inlineStr">
        <is>
          <t>6'-0"</t>
        </is>
      </c>
      <c r="I17" s="5" t="inlineStr">
        <is>
          <t>7'-0"</t>
        </is>
      </c>
      <c r="J17" s="5" t="inlineStr">
        <is>
          <t>F</t>
        </is>
      </c>
      <c r="K17" s="5" t="inlineStr">
        <is>
          <t>W</t>
        </is>
      </c>
      <c r="L17" s="5" t="inlineStr">
        <is>
          <t>001</t>
        </is>
      </c>
      <c r="M17" s="5" t="inlineStr">
        <is>
          <t>H1</t>
        </is>
      </c>
      <c r="N17" s="5" t="inlineStr">
        <is>
          <t>J4</t>
        </is>
      </c>
      <c r="O17" s="5" t="inlineStr">
        <is>
          <t>HM</t>
        </is>
      </c>
      <c r="P17" s="5" t="inlineStr"/>
      <c r="Q17" s="5" t="inlineStr"/>
      <c r="R17" s="5" t="n">
        <v>72</v>
      </c>
      <c r="S17" s="5" t="n">
        <v>84</v>
      </c>
      <c r="T17" s="7">
        <f>IF(O17="","",R17+VLOOKUP(O17,'Frame Lookup'!$A$10:$C$11,2,FALSE))</f>
        <v/>
      </c>
      <c r="U17" s="7">
        <f>IF(O17="","",S17+VLOOKUP(O17,'Frame Lookup'!$A$10:$C$11,3,FALSE))</f>
        <v/>
      </c>
      <c r="V17" s="7" t="n"/>
      <c r="W17" s="5" t="inlineStr">
        <is>
          <t>Not stated. A-810 H1 note: "H.M. frame size as required to match partition thickness"; J4 says "refer to head detail for frame size". Wall type at this opening is not tied to the door on the plans.</t>
        </is>
      </c>
      <c r="X17" s="5" t="inlineStr">
        <is>
          <t>08</t>
        </is>
      </c>
      <c r="Y17" s="5" t="n">
        <v>662</v>
      </c>
      <c r="Z17" s="5" t="inlineStr">
        <is>
          <t>6 HINGE 5BB1 4.5 X 4.5 NRP IVE
1 CONST LATCHING BOLT FB51P IVE
1 DUST PROOF STRIKE DP1 IVE
1 STOREROOM LOCK L9080 SCH
1 CYL/CORE AS REQUIRED
2 OH STOP 100S GLY
2 KICK PLATE 8400 10" X 2" LDW B-CS IVE
1 MEETING STILE 328AA-S (PAIR) ZER
1 GASKETING 8144SBK PSA ZER</t>
        </is>
      </c>
      <c r="AA17" s="5" t="inlineStr">
        <is>
          <t>A-101A (PDF p.1)</t>
        </is>
      </c>
    </row>
    <row r="18" ht="138.5" customHeight="1">
      <c r="A18" s="5" t="inlineStr">
        <is>
          <t>1002.1B</t>
        </is>
      </c>
      <c r="B18" s="5" t="inlineStr">
        <is>
          <t>AUX GYM / LEVEL 1</t>
        </is>
      </c>
      <c r="C18" s="5" t="n">
        <v>1</v>
      </c>
      <c r="D18" s="5" t="n">
        <v>2</v>
      </c>
      <c r="E18" s="20" t="inlineStr">
        <is>
          <t>Pair</t>
        </is>
      </c>
      <c r="F18" s="5" t="inlineStr">
        <is>
          <t>Pair swings S (into Gym)</t>
        </is>
      </c>
      <c r="G18" s="9" t="inlineStr">
        <is>
          <t>Wood door (HM frame)</t>
        </is>
      </c>
      <c r="H18" s="5" t="inlineStr">
        <is>
          <t>6'-0"</t>
        </is>
      </c>
      <c r="I18" s="5" t="inlineStr">
        <is>
          <t>7'-0"</t>
        </is>
      </c>
      <c r="J18" s="5" t="inlineStr">
        <is>
          <t>F</t>
        </is>
      </c>
      <c r="K18" s="5" t="inlineStr">
        <is>
          <t>W</t>
        </is>
      </c>
      <c r="L18" s="5" t="inlineStr">
        <is>
          <t>001</t>
        </is>
      </c>
      <c r="M18" s="5" t="inlineStr">
        <is>
          <t>H1</t>
        </is>
      </c>
      <c r="N18" s="5" t="inlineStr">
        <is>
          <t>J4</t>
        </is>
      </c>
      <c r="O18" s="5" t="inlineStr">
        <is>
          <t>HM</t>
        </is>
      </c>
      <c r="P18" s="5" t="inlineStr"/>
      <c r="Q18" s="5" t="inlineStr"/>
      <c r="R18" s="5" t="n">
        <v>72</v>
      </c>
      <c r="S18" s="5" t="n">
        <v>84</v>
      </c>
      <c r="T18" s="7">
        <f>IF(O18="","",R18+VLOOKUP(O18,'Frame Lookup'!$A$10:$C$11,2,FALSE))</f>
        <v/>
      </c>
      <c r="U18" s="7">
        <f>IF(O18="","",S18+VLOOKUP(O18,'Frame Lookup'!$A$10:$C$11,3,FALSE))</f>
        <v/>
      </c>
      <c r="V18" s="7" t="n"/>
      <c r="W18" s="5" t="inlineStr">
        <is>
          <t>Not stated. A-810 H1 note: "H.M. frame size as required to match partition thickness"; J4 says "refer to head detail for frame size". Wall type at this opening is not tied to the door on the plans.</t>
        </is>
      </c>
      <c r="X18" s="5" t="inlineStr">
        <is>
          <t>08</t>
        </is>
      </c>
      <c r="Y18" s="5" t="n">
        <v>662</v>
      </c>
      <c r="Z18" s="5" t="inlineStr">
        <is>
          <t>6 HINGE 5BB1 4.5 X 4.5 NRP IVE
1 CONST LATCHING BOLT FB51P IVE
1 DUST PROOF STRIKE DP1 IVE
1 STOREROOM LOCK L9080 SCH
1 CYL/CORE AS REQUIRED
2 OH STOP 100S GLY
2 KICK PLATE 8400 10" X 2" LDW B-CS IVE
1 MEETING STILE 328AA-S (PAIR) ZER
1 GASKETING 8144SBK PSA ZER</t>
        </is>
      </c>
      <c r="AA18" s="5" t="inlineStr">
        <is>
          <t>A-101A (PDF p.1)</t>
        </is>
      </c>
    </row>
    <row r="19" ht="138.5" customHeight="1">
      <c r="A19" s="5" t="inlineStr">
        <is>
          <t>1002.2A</t>
        </is>
      </c>
      <c r="B19" s="5" t="inlineStr">
        <is>
          <t>AUX GYM / LEVEL 1</t>
        </is>
      </c>
      <c r="C19" s="5" t="n">
        <v>1</v>
      </c>
      <c r="D19" s="5" t="n">
        <v>1</v>
      </c>
      <c r="E19" s="20" t="inlineStr">
        <is>
          <t>LH</t>
        </is>
      </c>
      <c r="F19" s="5" t="inlineStr">
        <is>
          <t>Hinge W jamb; swings N into room (outside = corridor, S)</t>
        </is>
      </c>
      <c r="G19" s="9" t="inlineStr">
        <is>
          <t>Wood door (HM frame)</t>
        </is>
      </c>
      <c r="H19" s="5" t="inlineStr">
        <is>
          <t>3'-0"</t>
        </is>
      </c>
      <c r="I19" s="5" t="inlineStr">
        <is>
          <t>7'-0"</t>
        </is>
      </c>
      <c r="J19" s="5" t="inlineStr">
        <is>
          <t>F</t>
        </is>
      </c>
      <c r="K19" s="5" t="inlineStr">
        <is>
          <t>W</t>
        </is>
      </c>
      <c r="L19" s="5" t="inlineStr">
        <is>
          <t>001</t>
        </is>
      </c>
      <c r="M19" s="5" t="inlineStr">
        <is>
          <t>H1</t>
        </is>
      </c>
      <c r="N19" s="5" t="inlineStr">
        <is>
          <t>J4</t>
        </is>
      </c>
      <c r="O19" s="5" t="inlineStr">
        <is>
          <t>HM</t>
        </is>
      </c>
      <c r="P19" s="5" t="inlineStr"/>
      <c r="Q19" s="5" t="inlineStr"/>
      <c r="R19" s="5" t="n">
        <v>36</v>
      </c>
      <c r="S19" s="5" t="n">
        <v>84</v>
      </c>
      <c r="T19" s="7">
        <f>IF(O19="","",R19+VLOOKUP(O19,'Frame Lookup'!$A$10:$C$11,2,FALSE))</f>
        <v/>
      </c>
      <c r="U19" s="7">
        <f>IF(O19="","",S19+VLOOKUP(O19,'Frame Lookup'!$A$10:$C$11,3,FALSE))</f>
        <v/>
      </c>
      <c r="V19" s="7" t="n"/>
      <c r="W19" s="5" t="inlineStr">
        <is>
          <t>Not stated. A-810 H1 note: "H.M. frame size as required to match partition thickness"; J4 says "refer to head detail for frame size". Wall type at this opening is not tied to the door on the plans.</t>
        </is>
      </c>
      <c r="X19" s="5" t="inlineStr">
        <is>
          <t>10</t>
        </is>
      </c>
      <c r="Y19" s="5" t="n">
        <v>662</v>
      </c>
      <c r="Z19" s="5" t="inlineStr">
        <is>
          <t>3 HINGE 5BB1HW 4.5 X 4.5 IVE
1 CLASSROOM DEAD LOCK L463 SCH
1 CYL/CORE AS REQUIRED
1 PUSH PLATE 8200 4" X 16" IVE
1 PULL PLATE 8303 10" 4" X 16" IVE
1 SURFACE CLOSER 4040XP MC TBWMS LCN
1 KICK PLATE 8400 10" X 2" LDW B-CS IVE
1 MOP PLATE 8400 6" X 1" LDW B-CS IVE
1 WALL STOP WS401/402CVX IVE</t>
        </is>
      </c>
      <c r="AA19" s="5" t="inlineStr">
        <is>
          <t>A-101A (PDF p.1)</t>
        </is>
      </c>
    </row>
    <row r="20" ht="138.5" customHeight="1">
      <c r="A20" s="5" t="inlineStr">
        <is>
          <t>1002.2B</t>
        </is>
      </c>
      <c r="B20" s="5" t="inlineStr">
        <is>
          <t>AUX GYM / LEVEL 1</t>
        </is>
      </c>
      <c r="C20" s="5" t="n">
        <v>1</v>
      </c>
      <c r="D20" s="5" t="n">
        <v>1</v>
      </c>
      <c r="E20" s="20" t="inlineStr">
        <is>
          <t>RH</t>
        </is>
      </c>
      <c r="F20" s="5" t="inlineStr">
        <is>
          <t>Hinge W jamb; swings S into Girls Locker (outside = Gym, N)</t>
        </is>
      </c>
      <c r="G20" s="9" t="inlineStr">
        <is>
          <t>Wood door (HM frame)</t>
        </is>
      </c>
      <c r="H20" s="5" t="inlineStr">
        <is>
          <t>3'-0"</t>
        </is>
      </c>
      <c r="I20" s="5" t="inlineStr">
        <is>
          <t>7'-0"</t>
        </is>
      </c>
      <c r="J20" s="5" t="inlineStr">
        <is>
          <t>F</t>
        </is>
      </c>
      <c r="K20" s="5" t="inlineStr">
        <is>
          <t>W</t>
        </is>
      </c>
      <c r="L20" s="5" t="inlineStr">
        <is>
          <t>001</t>
        </is>
      </c>
      <c r="M20" s="5" t="inlineStr">
        <is>
          <t>H1</t>
        </is>
      </c>
      <c r="N20" s="5" t="inlineStr">
        <is>
          <t>J4</t>
        </is>
      </c>
      <c r="O20" s="5" t="inlineStr">
        <is>
          <t>HM</t>
        </is>
      </c>
      <c r="P20" s="5" t="inlineStr"/>
      <c r="Q20" s="5" t="inlineStr"/>
      <c r="R20" s="5" t="n">
        <v>36</v>
      </c>
      <c r="S20" s="5" t="n">
        <v>84</v>
      </c>
      <c r="T20" s="7">
        <f>IF(O20="","",R20+VLOOKUP(O20,'Frame Lookup'!$A$10:$C$11,2,FALSE))</f>
        <v/>
      </c>
      <c r="U20" s="7">
        <f>IF(O20="","",S20+VLOOKUP(O20,'Frame Lookup'!$A$10:$C$11,3,FALSE))</f>
        <v/>
      </c>
      <c r="V20" s="7" t="n"/>
      <c r="W20" s="5" t="inlineStr">
        <is>
          <t>Not stated. A-810 H1 note: "H.M. frame size as required to match partition thickness"; J4 says "refer to head detail for frame size". Wall type at this opening is not tied to the door on the plans.</t>
        </is>
      </c>
      <c r="X20" s="5" t="inlineStr">
        <is>
          <t>10</t>
        </is>
      </c>
      <c r="Y20" s="5" t="n">
        <v>662</v>
      </c>
      <c r="Z20" s="5" t="inlineStr">
        <is>
          <t>3 HINGE 5BB1HW 4.5 X 4.5 IVE
1 CLASSROOM DEAD LOCK L463 SCH
1 CYL/CORE AS REQUIRED
1 PUSH PLATE 8200 4" X 16" IVE
1 PULL PLATE 8303 10" 4" X 16" IVE
1 SURFACE CLOSER 4040XP MC TBWMS LCN
1 KICK PLATE 8400 10" X 2" LDW B-CS IVE
1 MOP PLATE 8400 6" X 1" LDW B-CS IVE
1 WALL STOP WS401/402CVX IVE</t>
        </is>
      </c>
      <c r="AA20" s="5" t="inlineStr">
        <is>
          <t>A-101A (PDF p.1)</t>
        </is>
      </c>
    </row>
    <row r="21" ht="138.5" customHeight="1">
      <c r="A21" s="5" t="inlineStr">
        <is>
          <t>1002.3A</t>
        </is>
      </c>
      <c r="B21" s="5" t="inlineStr">
        <is>
          <t>AUX GYM / LEVEL 1</t>
        </is>
      </c>
      <c r="C21" s="5" t="n">
        <v>1</v>
      </c>
      <c r="D21" s="5" t="n">
        <v>1</v>
      </c>
      <c r="E21" s="20" t="inlineStr">
        <is>
          <t>RH</t>
        </is>
      </c>
      <c r="F21" s="5" t="inlineStr">
        <is>
          <t>Hinge E jamb; swings N into room (outside = corridor, S)</t>
        </is>
      </c>
      <c r="G21" s="9" t="inlineStr">
        <is>
          <t>Wood door (HM frame)</t>
        </is>
      </c>
      <c r="H21" s="5" t="inlineStr">
        <is>
          <t>3'-0"</t>
        </is>
      </c>
      <c r="I21" s="5" t="inlineStr">
        <is>
          <t>7'-0"</t>
        </is>
      </c>
      <c r="J21" s="5" t="inlineStr">
        <is>
          <t>F</t>
        </is>
      </c>
      <c r="K21" s="5" t="inlineStr">
        <is>
          <t>W</t>
        </is>
      </c>
      <c r="L21" s="5" t="inlineStr">
        <is>
          <t>001</t>
        </is>
      </c>
      <c r="M21" s="5" t="inlineStr">
        <is>
          <t>H1</t>
        </is>
      </c>
      <c r="N21" s="5" t="inlineStr">
        <is>
          <t>J4</t>
        </is>
      </c>
      <c r="O21" s="5" t="inlineStr">
        <is>
          <t>HM</t>
        </is>
      </c>
      <c r="P21" s="5" t="inlineStr"/>
      <c r="Q21" s="5" t="inlineStr"/>
      <c r="R21" s="5" t="n">
        <v>36</v>
      </c>
      <c r="S21" s="5" t="n">
        <v>84</v>
      </c>
      <c r="T21" s="7">
        <f>IF(O21="","",R21+VLOOKUP(O21,'Frame Lookup'!$A$10:$C$11,2,FALSE))</f>
        <v/>
      </c>
      <c r="U21" s="7">
        <f>IF(O21="","",S21+VLOOKUP(O21,'Frame Lookup'!$A$10:$C$11,3,FALSE))</f>
        <v/>
      </c>
      <c r="V21" s="7" t="n"/>
      <c r="W21" s="5" t="inlineStr">
        <is>
          <t>Not stated. A-810 H1 note: "H.M. frame size as required to match partition thickness"; J4 says "refer to head detail for frame size". Wall type at this opening is not tied to the door on the plans.</t>
        </is>
      </c>
      <c r="X21" s="5" t="inlineStr">
        <is>
          <t>10</t>
        </is>
      </c>
      <c r="Y21" s="5" t="n">
        <v>662</v>
      </c>
      <c r="Z21" s="5" t="inlineStr">
        <is>
          <t>3 HINGE 5BB1HW 4.5 X 4.5 IVE
1 CLASSROOM DEAD LOCK L463 SCH
1 CYL/CORE AS REQUIRED
1 PUSH PLATE 8200 4" X 16" IVE
1 PULL PLATE 8303 10" 4" X 16" IVE
1 SURFACE CLOSER 4040XP MC TBWMS LCN
1 KICK PLATE 8400 10" X 2" LDW B-CS IVE
1 MOP PLATE 8400 6" X 1" LDW B-CS IVE
1 WALL STOP WS401/402CVX IVE</t>
        </is>
      </c>
      <c r="AA21" s="5" t="inlineStr">
        <is>
          <t>A-101A (PDF p.1)</t>
        </is>
      </c>
    </row>
    <row r="22" ht="138.5" customHeight="1">
      <c r="A22" s="5" t="inlineStr">
        <is>
          <t>1002.3B</t>
        </is>
      </c>
      <c r="B22" s="5" t="inlineStr">
        <is>
          <t>AUX GYM / LEVEL 1</t>
        </is>
      </c>
      <c r="C22" s="5" t="n">
        <v>1</v>
      </c>
      <c r="D22" s="5" t="n">
        <v>1</v>
      </c>
      <c r="E22" s="20" t="inlineStr">
        <is>
          <t>LH</t>
        </is>
      </c>
      <c r="F22" s="5" t="inlineStr">
        <is>
          <t>Hinge E jamb; swings S into Boys Locker (outside = Gym, N)</t>
        </is>
      </c>
      <c r="G22" s="9" t="inlineStr">
        <is>
          <t>Wood door (HM frame)</t>
        </is>
      </c>
      <c r="H22" s="5" t="inlineStr">
        <is>
          <t>3'-0"</t>
        </is>
      </c>
      <c r="I22" s="5" t="inlineStr">
        <is>
          <t>7'-0"</t>
        </is>
      </c>
      <c r="J22" s="5" t="inlineStr">
        <is>
          <t>F</t>
        </is>
      </c>
      <c r="K22" s="5" t="inlineStr">
        <is>
          <t>W</t>
        </is>
      </c>
      <c r="L22" s="5" t="inlineStr">
        <is>
          <t>001</t>
        </is>
      </c>
      <c r="M22" s="5" t="inlineStr">
        <is>
          <t>H1</t>
        </is>
      </c>
      <c r="N22" s="5" t="inlineStr">
        <is>
          <t>J4</t>
        </is>
      </c>
      <c r="O22" s="5" t="inlineStr">
        <is>
          <t>HM</t>
        </is>
      </c>
      <c r="P22" s="5" t="inlineStr"/>
      <c r="Q22" s="5" t="inlineStr"/>
      <c r="R22" s="5" t="n">
        <v>36</v>
      </c>
      <c r="S22" s="5" t="n">
        <v>84</v>
      </c>
      <c r="T22" s="7">
        <f>IF(O22="","",R22+VLOOKUP(O22,'Frame Lookup'!$A$10:$C$11,2,FALSE))</f>
        <v/>
      </c>
      <c r="U22" s="7">
        <f>IF(O22="","",S22+VLOOKUP(O22,'Frame Lookup'!$A$10:$C$11,3,FALSE))</f>
        <v/>
      </c>
      <c r="V22" s="7" t="n"/>
      <c r="W22" s="5" t="inlineStr">
        <is>
          <t>Not stated. A-810 H1 note: "H.M. frame size as required to match partition thickness"; J4 says "refer to head detail for frame size". Wall type at this opening is not tied to the door on the plans.</t>
        </is>
      </c>
      <c r="X22" s="5" t="inlineStr">
        <is>
          <t>10</t>
        </is>
      </c>
      <c r="Y22" s="5" t="n">
        <v>662</v>
      </c>
      <c r="Z22" s="5" t="inlineStr">
        <is>
          <t>3 HINGE 5BB1HW 4.5 X 4.5 IVE
1 CLASSROOM DEAD LOCK L463 SCH
1 CYL/CORE AS REQUIRED
1 PUSH PLATE 8200 4" X 16" IVE
1 PULL PLATE 8303 10" 4" X 16" IVE
1 SURFACE CLOSER 4040XP MC TBWMS LCN
1 KICK PLATE 8400 10" X 2" LDW B-CS IVE
1 MOP PLATE 8400 6" X 1" LDW B-CS IVE
1 WALL STOP WS401/402CVX IVE</t>
        </is>
      </c>
      <c r="AA22" s="5" t="inlineStr">
        <is>
          <t>A-101A (PDF p.1)</t>
        </is>
      </c>
    </row>
    <row r="23" ht="153" customHeight="1">
      <c r="A23" s="5" t="inlineStr">
        <is>
          <t>1002A</t>
        </is>
      </c>
      <c r="B23" s="5" t="inlineStr">
        <is>
          <t>AUX GYM / LEVEL 1</t>
        </is>
      </c>
      <c r="C23" s="5" t="n">
        <v>1</v>
      </c>
      <c r="D23" s="5" t="n">
        <v>2</v>
      </c>
      <c r="E23" s="20" t="inlineStr">
        <is>
          <t>Pair</t>
        </is>
      </c>
      <c r="F23" s="5" t="inlineStr">
        <is>
          <t>Pair swings E</t>
        </is>
      </c>
      <c r="G23" s="9" t="inlineStr">
        <is>
          <t>Wood door (HM frame)</t>
        </is>
      </c>
      <c r="H23" s="5" t="inlineStr">
        <is>
          <t>6'-0"</t>
        </is>
      </c>
      <c r="I23" s="5" t="inlineStr">
        <is>
          <t>7'-0"</t>
        </is>
      </c>
      <c r="J23" s="5" t="inlineStr">
        <is>
          <t>HG-1</t>
        </is>
      </c>
      <c r="K23" s="5" t="inlineStr">
        <is>
          <t>W</t>
        </is>
      </c>
      <c r="L23" s="5" t="inlineStr">
        <is>
          <t>124_Door Frame</t>
        </is>
      </c>
      <c r="M23" s="5" t="inlineStr">
        <is>
          <t>H2</t>
        </is>
      </c>
      <c r="N23" s="5" t="inlineStr">
        <is>
          <t>J2</t>
        </is>
      </c>
      <c r="O23" s="5" t="inlineStr">
        <is>
          <t>HM</t>
        </is>
      </c>
      <c r="P23" s="5" t="inlineStr"/>
      <c r="Q23" s="5" t="inlineStr"/>
      <c r="R23" s="5" t="n">
        <v>72</v>
      </c>
      <c r="S23" s="5" t="n">
        <v>84</v>
      </c>
      <c r="T23" s="7">
        <f>IF(O23="","",R23+VLOOKUP(O23,'Frame Lookup'!$A$10:$C$11,2,FALSE))</f>
        <v/>
      </c>
      <c r="U23" s="7">
        <f>IF(O23="","",S23+VLOOKUP(O23,'Frame Lookup'!$A$10:$C$11,3,FALSE))</f>
        <v/>
      </c>
      <c r="V23" s="7" t="n"/>
      <c r="W23" s="5" t="inlineStr">
        <is>
          <t>Not stated. A-810 H2 note: frame size matches partition thickness; J2 says refer to head detail. Wall type not tied to this door.</t>
        </is>
      </c>
      <c r="X23" s="5" t="inlineStr">
        <is>
          <t>05</t>
        </is>
      </c>
      <c r="Y23" s="5" t="n">
        <v>661</v>
      </c>
      <c r="Z23" s="5" t="inlineStr">
        <is>
          <t>6 HINGE 5BB1HW 4.5 X 4.5 NRP IVE
1 REMOVABLE MULLION KR4954 STAB VON
1 PANIC HARDWARE CD-98-DT-SNB VON
1 PANIC HARDWARE CD-98-NL-SNB VON
4 CYL/CORE AS REQUIRED
2 SURFACE CLOSER 4040XP SCUSH MC TBWMS LCN
2 KICK PLATE 8400 10" X 2" LDW B-CS IVE
1 MULLION SEAL 139N PSA ZER
2 MEETING STILE 328AA-S (PAIR) ZER
1 GASKETING 8144SBK PSA ZER</t>
        </is>
      </c>
      <c r="AA23" s="5" t="inlineStr">
        <is>
          <t>A-101A (PDF p.1)</t>
        </is>
      </c>
    </row>
    <row r="24" ht="153" customHeight="1">
      <c r="A24" s="5" t="inlineStr">
        <is>
          <t>1002B</t>
        </is>
      </c>
      <c r="B24" s="5" t="inlineStr">
        <is>
          <t>AUX GYM / LEVEL 1</t>
        </is>
      </c>
      <c r="C24" s="5" t="n">
        <v>1</v>
      </c>
      <c r="D24" s="5" t="n">
        <v>2</v>
      </c>
      <c r="E24" s="20" t="inlineStr">
        <is>
          <t>Pair</t>
        </is>
      </c>
      <c r="F24" s="5" t="inlineStr">
        <is>
          <t>Pair swings E</t>
        </is>
      </c>
      <c r="G24" s="9" t="inlineStr">
        <is>
          <t>Wood door (HM frame)</t>
        </is>
      </c>
      <c r="H24" s="5" t="inlineStr">
        <is>
          <t>6'-0"</t>
        </is>
      </c>
      <c r="I24" s="5" t="inlineStr">
        <is>
          <t>7'-0"</t>
        </is>
      </c>
      <c r="J24" s="5" t="inlineStr">
        <is>
          <t>HG-1</t>
        </is>
      </c>
      <c r="K24" s="5" t="inlineStr">
        <is>
          <t>W</t>
        </is>
      </c>
      <c r="L24" s="5" t="inlineStr">
        <is>
          <t>124_Door Frame</t>
        </is>
      </c>
      <c r="M24" s="5" t="inlineStr">
        <is>
          <t>H2</t>
        </is>
      </c>
      <c r="N24" s="5" t="inlineStr">
        <is>
          <t>J2</t>
        </is>
      </c>
      <c r="O24" s="5" t="inlineStr">
        <is>
          <t>HM</t>
        </is>
      </c>
      <c r="P24" s="5" t="inlineStr"/>
      <c r="Q24" s="5" t="inlineStr"/>
      <c r="R24" s="5" t="n">
        <v>72</v>
      </c>
      <c r="S24" s="5" t="n">
        <v>84</v>
      </c>
      <c r="T24" s="7">
        <f>IF(O24="","",R24+VLOOKUP(O24,'Frame Lookup'!$A$10:$C$11,2,FALSE))</f>
        <v/>
      </c>
      <c r="U24" s="7">
        <f>IF(O24="","",S24+VLOOKUP(O24,'Frame Lookup'!$A$10:$C$11,3,FALSE))</f>
        <v/>
      </c>
      <c r="V24" s="7" t="n"/>
      <c r="W24" s="5" t="inlineStr">
        <is>
          <t>Not stated. A-810 H2 note: frame size matches partition thickness; J2 says refer to head detail. Wall type not tied to this door.</t>
        </is>
      </c>
      <c r="X24" s="5" t="inlineStr">
        <is>
          <t>05</t>
        </is>
      </c>
      <c r="Y24" s="5" t="n">
        <v>661</v>
      </c>
      <c r="Z24" s="5" t="inlineStr">
        <is>
          <t>6 HINGE 5BB1HW 4.5 X 4.5 NRP IVE
1 REMOVABLE MULLION KR4954 STAB VON
1 PANIC HARDWARE CD-98-DT-SNB VON
1 PANIC HARDWARE CD-98-NL-SNB VON
4 CYL/CORE AS REQUIRED
2 SURFACE CLOSER 4040XP SCUSH MC TBWMS LCN
2 KICK PLATE 8400 10" X 2" LDW B-CS IVE
1 MULLION SEAL 139N PSA ZER
2 MEETING STILE 328AA-S (PAIR) ZER
1 GASKETING 8144SBK PSA ZER</t>
        </is>
      </c>
      <c r="AA24" s="5" t="inlineStr">
        <is>
          <t>A-101A (PDF p.1)</t>
        </is>
      </c>
    </row>
    <row r="25" ht="370.5" customHeight="1">
      <c r="A25" s="5" t="inlineStr">
        <is>
          <t>1002C</t>
        </is>
      </c>
      <c r="B25" s="5" t="inlineStr">
        <is>
          <t>AUX GYM / LEVEL 1</t>
        </is>
      </c>
      <c r="C25" s="5" t="n">
        <v>1</v>
      </c>
      <c r="D25" s="5" t="n">
        <v>2</v>
      </c>
      <c r="E25" s="20" t="inlineStr">
        <is>
          <t>Pair</t>
        </is>
      </c>
      <c r="F25" s="5" t="inlineStr">
        <is>
          <t>Pair swings W (out to exterior)</t>
        </is>
      </c>
      <c r="G25" s="10" t="inlineStr">
        <is>
          <t>Aluminum / glass door</t>
        </is>
      </c>
      <c r="H25" s="5" t="inlineStr">
        <is>
          <t>6'-0"</t>
        </is>
      </c>
      <c r="I25" s="5" t="inlineStr">
        <is>
          <t>8'-0"</t>
        </is>
      </c>
      <c r="J25" s="5" t="inlineStr">
        <is>
          <t>HGIR</t>
        </is>
      </c>
      <c r="K25" s="5" t="inlineStr">
        <is>
          <t>FRP</t>
        </is>
      </c>
      <c r="L25" s="5" t="inlineStr">
        <is>
          <t>001</t>
        </is>
      </c>
      <c r="M25" s="5" t="inlineStr">
        <is>
          <t>-</t>
        </is>
      </c>
      <c r="N25" s="5" t="inlineStr">
        <is>
          <t>-</t>
        </is>
      </c>
      <c r="O25" s="5" t="inlineStr">
        <is>
          <t>ALUM</t>
        </is>
      </c>
      <c r="P25" s="5" t="inlineStr"/>
      <c r="Q25" s="5" t="inlineStr">
        <is>
          <t>1,2,3</t>
        </is>
      </c>
      <c r="R25" s="5" t="n">
        <v>72</v>
      </c>
      <c r="S25" s="5" t="n">
        <v>96</v>
      </c>
      <c r="T25" s="7">
        <f>IF(O25="","",R25+VLOOKUP(O25,'Frame Lookup'!$A$10:$C$11,2,FALSE))</f>
        <v/>
      </c>
      <c r="U25" s="7">
        <f>IF(O25="","",S25+VLOOKUP(O25,'Frame Lookup'!$A$10:$C$11,3,FALSE))</f>
        <v/>
      </c>
      <c r="V25" s="7" t="n"/>
      <c r="W25" s="5" t="inlineStr">
        <is>
          <t>Not stated. Remark 3 sends the reader to the window elevations for frame type; none is shown there (RFI 6).</t>
        </is>
      </c>
      <c r="X25" s="5" t="inlineStr">
        <is>
          <t>16</t>
        </is>
      </c>
      <c r="Y25" s="5" t="n">
        <v>664</v>
      </c>
      <c r="Z25" s="5" t="inlineStr">
        <is>
          <t>2 CONT. HINGE 112XY EPT IVE
2 POWER TRANSFER EPT10 VON
1 REMOVABLE MULLION KR4954 STAB VON
1 ELEC PANIC HARDWARE LX-RX-LC-QEL-98-DT-SNB 24 VDC VON
1 ELEC PANIC HARDWARE LX-RX-LC-QEL-98-NL-SNB 24 VDC VON
2 CYL/CORE AS REQUIRED
2 SURFACE CLOSER 4040XP SCUSH MC TBWMS LCN
2 KICK PLATE 8400 10" X 2" LDW B-CS IVE
1 MULLION SEAL 139N PSA ZER
1 RAIN DRIP 142AA (AS REQ'D) ZER
1 GASKETING 8144SBK PSA ZER
2 DOOR SWEEP 8198AA ZER
1 THRESHOLD 65A ZER
1 MULTITECH READER MTB11 5VDC - 28VDC SCE
2 DOOR CONTACT 679-05HM SCE
1 POWER SUPPLY PS902 900-2RS 120/240 VAC VON
COORDINATE HARDWARE WITH ELECTRICAL, SECURITY AND ACCESS CONTROL SYSTEMS.
BALANCE OF EAC COMPONENTS BY ELECTRICAL, SECURITY AND ACCESS CONTROL SYSTEMS.
OPERATION: CREDENTIAL READER TO UNLOCK HARDWARE AND ALLOW PASSAGE MOMENTARILY. DOOR CONTACT
MONITORED REMOTELY VIA SECURITY AND ACCESS CONTROL SYSTEMS. FREE EGRESS AT ALL TIMES.</t>
        </is>
      </c>
      <c r="AA25" s="5" t="inlineStr">
        <is>
          <t>A-101A (PDF p.1)</t>
        </is>
      </c>
    </row>
    <row r="26" ht="109.5" customHeight="1">
      <c r="A26" s="5" t="inlineStr">
        <is>
          <t>1003</t>
        </is>
      </c>
      <c r="B26" s="5" t="inlineStr">
        <is>
          <t>AUX GYM / LEVEL 1</t>
        </is>
      </c>
      <c r="C26" s="5" t="n">
        <v>1</v>
      </c>
      <c r="D26" s="5" t="n">
        <v>1</v>
      </c>
      <c r="E26" s="20" t="inlineStr">
        <is>
          <t>LH</t>
        </is>
      </c>
      <c r="F26" s="5" t="inlineStr">
        <is>
          <t>Hinge S jamb; swings W into CUST (outside = corridor, E)</t>
        </is>
      </c>
      <c r="G26" s="9" t="inlineStr">
        <is>
          <t>Wood door (HM frame)</t>
        </is>
      </c>
      <c r="H26" s="5" t="inlineStr">
        <is>
          <t>3'-0"</t>
        </is>
      </c>
      <c r="I26" s="5" t="inlineStr">
        <is>
          <t>7'-0"</t>
        </is>
      </c>
      <c r="J26" s="5" t="inlineStr">
        <is>
          <t>F</t>
        </is>
      </c>
      <c r="K26" s="5" t="inlineStr">
        <is>
          <t>W</t>
        </is>
      </c>
      <c r="L26" s="5" t="inlineStr">
        <is>
          <t>001</t>
        </is>
      </c>
      <c r="M26" s="5" t="inlineStr">
        <is>
          <t>H1</t>
        </is>
      </c>
      <c r="N26" s="5" t="inlineStr">
        <is>
          <t>J4</t>
        </is>
      </c>
      <c r="O26" s="5" t="inlineStr">
        <is>
          <t>HM</t>
        </is>
      </c>
      <c r="P26" s="5" t="inlineStr"/>
      <c r="Q26" s="5" t="inlineStr"/>
      <c r="R26" s="5" t="n">
        <v>36</v>
      </c>
      <c r="S26" s="5" t="n">
        <v>84</v>
      </c>
      <c r="T26" s="7">
        <f>IF(O26="","",R26+VLOOKUP(O26,'Frame Lookup'!$A$10:$C$11,2,FALSE))</f>
        <v/>
      </c>
      <c r="U26" s="7">
        <f>IF(O26="","",S26+VLOOKUP(O26,'Frame Lookup'!$A$10:$C$11,3,FALSE))</f>
        <v/>
      </c>
      <c r="V26" s="7" t="n"/>
      <c r="W26" s="5" t="inlineStr">
        <is>
          <t>Not stated. A-810 H1 note: "H.M. frame size as required to match partition thickness"; J4 says "refer to head detail for frame size". Wall type at this opening is not tied to the door on the plans.</t>
        </is>
      </c>
      <c r="X26" s="5" t="inlineStr">
        <is>
          <t>12</t>
        </is>
      </c>
      <c r="Y26" s="5" t="n">
        <v>663</v>
      </c>
      <c r="Z26" s="5" t="inlineStr">
        <is>
          <t>3 HINGE 5BB1 4.5 X 4.5 IVE
1 STOREROOM LOCK L9080 SCH
1 CYL/CORE AS REQUIRED
1 SURFACE CLOSER 1461 RW/PA FC LCN
1 KICK PLATE 8400 10" X 2" LDW B-CS IVE
1 WALL STOP WS401/402CVX IVE
1 DOOR SWEEP 8198AA ZER</t>
        </is>
      </c>
      <c r="AA26" s="5" t="inlineStr">
        <is>
          <t>A-101A (PDF p.1)</t>
        </is>
      </c>
    </row>
    <row r="27" ht="109.5" customHeight="1">
      <c r="A27" s="5" t="inlineStr">
        <is>
          <t>1004</t>
        </is>
      </c>
      <c r="B27" s="5" t="inlineStr">
        <is>
          <t>AUX GYM / LEVEL 1</t>
        </is>
      </c>
      <c r="C27" s="5" t="n">
        <v>1</v>
      </c>
      <c r="D27" s="5" t="n">
        <v>1</v>
      </c>
      <c r="E27" s="20" t="inlineStr">
        <is>
          <t>RH</t>
        </is>
      </c>
      <c r="F27" s="5" t="inlineStr">
        <is>
          <t>Hinge N jamb; swings W into DATA (outside = corridor, E)</t>
        </is>
      </c>
      <c r="G27" s="9" t="inlineStr">
        <is>
          <t>Wood door (HM frame)</t>
        </is>
      </c>
      <c r="H27" s="5" t="inlineStr">
        <is>
          <t>3'-0"</t>
        </is>
      </c>
      <c r="I27" s="5" t="inlineStr">
        <is>
          <t>7'-0"</t>
        </is>
      </c>
      <c r="J27" s="5" t="inlineStr">
        <is>
          <t>F</t>
        </is>
      </c>
      <c r="K27" s="5" t="inlineStr">
        <is>
          <t>W</t>
        </is>
      </c>
      <c r="L27" s="5" t="inlineStr">
        <is>
          <t>001</t>
        </is>
      </c>
      <c r="M27" s="5" t="inlineStr">
        <is>
          <t>H1</t>
        </is>
      </c>
      <c r="N27" s="5" t="inlineStr">
        <is>
          <t>J4</t>
        </is>
      </c>
      <c r="O27" s="5" t="inlineStr">
        <is>
          <t>HM</t>
        </is>
      </c>
      <c r="P27" s="5" t="inlineStr"/>
      <c r="Q27" s="5" t="inlineStr"/>
      <c r="R27" s="5" t="n">
        <v>36</v>
      </c>
      <c r="S27" s="5" t="n">
        <v>84</v>
      </c>
      <c r="T27" s="7">
        <f>IF(O27="","",R27+VLOOKUP(O27,'Frame Lookup'!$A$10:$C$11,2,FALSE))</f>
        <v/>
      </c>
      <c r="U27" s="7">
        <f>IF(O27="","",S27+VLOOKUP(O27,'Frame Lookup'!$A$10:$C$11,3,FALSE))</f>
        <v/>
      </c>
      <c r="V27" s="7" t="n"/>
      <c r="W27" s="5" t="inlineStr">
        <is>
          <t>Not stated. A-810 H1 note: "H.M. frame size as required to match partition thickness"; J4 says "refer to head detail for frame size". Wall type at this opening is not tied to the door on the plans.</t>
        </is>
      </c>
      <c r="X27" s="5" t="inlineStr">
        <is>
          <t>12</t>
        </is>
      </c>
      <c r="Y27" s="5" t="n">
        <v>663</v>
      </c>
      <c r="Z27" s="5" t="inlineStr">
        <is>
          <t>3 HINGE 5BB1 4.5 X 4.5 IVE
1 STOREROOM LOCK L9080 SCH
1 CYL/CORE AS REQUIRED
1 SURFACE CLOSER 1461 RW/PA FC LCN
1 KICK PLATE 8400 10" X 2" LDW B-CS IVE
1 WALL STOP WS401/402CVX IVE
1 DOOR SWEEP 8198AA ZER</t>
        </is>
      </c>
      <c r="AA27" s="5" t="inlineStr">
        <is>
          <t>A-101A (PDF p.1)</t>
        </is>
      </c>
    </row>
    <row r="28" ht="153" customHeight="1">
      <c r="A28" s="5" t="inlineStr">
        <is>
          <t>1005A</t>
        </is>
      </c>
      <c r="B28" s="5" t="inlineStr">
        <is>
          <t>AUX GYM / LEVEL 1</t>
        </is>
      </c>
      <c r="C28" s="5" t="n">
        <v>1</v>
      </c>
      <c r="D28" s="5" t="n">
        <v>2</v>
      </c>
      <c r="E28" s="20" t="inlineStr">
        <is>
          <t>Pair</t>
        </is>
      </c>
      <c r="F28" s="5" t="inlineStr">
        <is>
          <t>Pair swings E</t>
        </is>
      </c>
      <c r="G28" s="9" t="inlineStr">
        <is>
          <t>Wood door (HM frame)</t>
        </is>
      </c>
      <c r="H28" s="5" t="inlineStr">
        <is>
          <t>6'-0"</t>
        </is>
      </c>
      <c r="I28" s="5" t="inlineStr">
        <is>
          <t>7'-0"</t>
        </is>
      </c>
      <c r="J28" s="5" t="inlineStr">
        <is>
          <t>NV-1</t>
        </is>
      </c>
      <c r="K28" s="5" t="inlineStr">
        <is>
          <t>W</t>
        </is>
      </c>
      <c r="L28" s="5" t="inlineStr">
        <is>
          <t>001</t>
        </is>
      </c>
      <c r="M28" s="5" t="inlineStr">
        <is>
          <t>H1</t>
        </is>
      </c>
      <c r="N28" s="5" t="inlineStr">
        <is>
          <t>J4</t>
        </is>
      </c>
      <c r="O28" s="5" t="inlineStr">
        <is>
          <t>HM</t>
        </is>
      </c>
      <c r="P28" s="5" t="inlineStr"/>
      <c r="Q28" s="5" t="inlineStr"/>
      <c r="R28" s="5" t="n">
        <v>72</v>
      </c>
      <c r="S28" s="5" t="n">
        <v>84</v>
      </c>
      <c r="T28" s="7">
        <f>IF(O28="","",R28+VLOOKUP(O28,'Frame Lookup'!$A$10:$C$11,2,FALSE))</f>
        <v/>
      </c>
      <c r="U28" s="7">
        <f>IF(O28="","",S28+VLOOKUP(O28,'Frame Lookup'!$A$10:$C$11,3,FALSE))</f>
        <v/>
      </c>
      <c r="V28" s="7" t="n"/>
      <c r="W28" s="5" t="inlineStr">
        <is>
          <t>Not stated. A-810 H1 note: "H.M. frame size as required to match partition thickness"; J4 says "refer to head detail for frame size". Wall type at this opening is not tied to the door on the plans.</t>
        </is>
      </c>
      <c r="X28" s="5" t="inlineStr">
        <is>
          <t>05</t>
        </is>
      </c>
      <c r="Y28" s="5" t="n">
        <v>661</v>
      </c>
      <c r="Z28" s="5" t="inlineStr">
        <is>
          <t>6 HINGE 5BB1HW 4.5 X 4.5 NRP IVE
1 REMOVABLE MULLION KR4954 STAB VON
1 PANIC HARDWARE CD-98-DT-SNB VON
1 PANIC HARDWARE CD-98-NL-SNB VON
4 CYL/CORE AS REQUIRED
2 SURFACE CLOSER 4040XP SCUSH MC TBWMS LCN
2 KICK PLATE 8400 10" X 2" LDW B-CS IVE
1 MULLION SEAL 139N PSA ZER
2 MEETING STILE 328AA-S (PAIR) ZER
1 GASKETING 8144SBK PSA ZER</t>
        </is>
      </c>
      <c r="AA28" s="5" t="inlineStr">
        <is>
          <t>A-101A (PDF p.1)</t>
        </is>
      </c>
    </row>
    <row r="29" ht="153" customHeight="1">
      <c r="A29" s="5" t="inlineStr">
        <is>
          <t>1005B</t>
        </is>
      </c>
      <c r="B29" s="5" t="inlineStr">
        <is>
          <t>AUX GYM / LEVEL 1</t>
        </is>
      </c>
      <c r="C29" s="5" t="n">
        <v>1</v>
      </c>
      <c r="D29" s="5" t="n">
        <v>2</v>
      </c>
      <c r="E29" s="20" t="inlineStr">
        <is>
          <t>Pair</t>
        </is>
      </c>
      <c r="F29" s="5" t="inlineStr">
        <is>
          <t>Pair swings N</t>
        </is>
      </c>
      <c r="G29" s="9" t="inlineStr">
        <is>
          <t>Wood door (HM frame)</t>
        </is>
      </c>
      <c r="H29" s="5" t="inlineStr">
        <is>
          <t>6'-0"</t>
        </is>
      </c>
      <c r="I29" s="5" t="inlineStr">
        <is>
          <t>7'-0"</t>
        </is>
      </c>
      <c r="J29" s="5" t="inlineStr">
        <is>
          <t>HG-1</t>
        </is>
      </c>
      <c r="K29" s="5" t="inlineStr">
        <is>
          <t>W</t>
        </is>
      </c>
      <c r="L29" s="5" t="inlineStr">
        <is>
          <t>124_Door Frame</t>
        </is>
      </c>
      <c r="M29" s="5" t="inlineStr">
        <is>
          <t>H1</t>
        </is>
      </c>
      <c r="N29" s="5" t="inlineStr">
        <is>
          <t>J4</t>
        </is>
      </c>
      <c r="O29" s="5" t="inlineStr">
        <is>
          <t>HM</t>
        </is>
      </c>
      <c r="P29" s="5" t="inlineStr"/>
      <c r="Q29" s="5" t="inlineStr"/>
      <c r="R29" s="5" t="n">
        <v>72</v>
      </c>
      <c r="S29" s="5" t="n">
        <v>84</v>
      </c>
      <c r="T29" s="7">
        <f>IF(O29="","",R29+VLOOKUP(O29,'Frame Lookup'!$A$10:$C$11,2,FALSE))</f>
        <v/>
      </c>
      <c r="U29" s="7">
        <f>IF(O29="","",S29+VLOOKUP(O29,'Frame Lookup'!$A$10:$C$11,3,FALSE))</f>
        <v/>
      </c>
      <c r="V29" s="7" t="n"/>
      <c r="W29" s="5" t="inlineStr">
        <is>
          <t>Not stated. A-810 H1 note: "H.M. frame size as required to match partition thickness"; J4 says "refer to head detail for frame size". Wall type at this opening is not tied to the door on the plans.</t>
        </is>
      </c>
      <c r="X29" s="5" t="inlineStr">
        <is>
          <t>05</t>
        </is>
      </c>
      <c r="Y29" s="5" t="n">
        <v>661</v>
      </c>
      <c r="Z29" s="5" t="inlineStr">
        <is>
          <t>6 HINGE 5BB1HW 4.5 X 4.5 NRP IVE
1 REMOVABLE MULLION KR4954 STAB VON
1 PANIC HARDWARE CD-98-DT-SNB VON
1 PANIC HARDWARE CD-98-NL-SNB VON
4 CYL/CORE AS REQUIRED
2 SURFACE CLOSER 4040XP SCUSH MC TBWMS LCN
2 KICK PLATE 8400 10" X 2" LDW B-CS IVE
1 MULLION SEAL 139N PSA ZER
2 MEETING STILE 328AA-S (PAIR) ZER
1 GASKETING 8144SBK PSA ZER</t>
        </is>
      </c>
      <c r="AA29" s="5" t="inlineStr">
        <is>
          <t>A-101A (PDF p.1)</t>
        </is>
      </c>
    </row>
    <row r="30" ht="80.5" customHeight="1">
      <c r="A30" s="5" t="inlineStr">
        <is>
          <t>1006</t>
        </is>
      </c>
      <c r="B30" s="5" t="inlineStr">
        <is>
          <t>AUX GYM / LEVEL 1</t>
        </is>
      </c>
      <c r="C30" s="5" t="n">
        <v>1</v>
      </c>
      <c r="D30" s="5" t="n">
        <v>1</v>
      </c>
      <c r="E30" s="20" t="inlineStr">
        <is>
          <t>RH</t>
        </is>
      </c>
      <c r="F30" s="5" t="inlineStr">
        <is>
          <t>Hinge N jamb; swings W into TRAINER (outside = corridor, E)</t>
        </is>
      </c>
      <c r="G30" s="9" t="inlineStr">
        <is>
          <t>Wood door (HM frame)</t>
        </is>
      </c>
      <c r="H30" s="5" t="inlineStr">
        <is>
          <t>3'-0"</t>
        </is>
      </c>
      <c r="I30" s="5" t="inlineStr">
        <is>
          <t>6'-10"</t>
        </is>
      </c>
      <c r="J30" s="5" t="inlineStr">
        <is>
          <t>NV-1</t>
        </is>
      </c>
      <c r="K30" s="5" t="inlineStr">
        <is>
          <t>W</t>
        </is>
      </c>
      <c r="L30" s="5" t="inlineStr">
        <is>
          <t>011</t>
        </is>
      </c>
      <c r="M30" s="5" t="inlineStr">
        <is>
          <t>H1</t>
        </is>
      </c>
      <c r="N30" s="5" t="inlineStr">
        <is>
          <t>J4</t>
        </is>
      </c>
      <c r="O30" s="5" t="inlineStr">
        <is>
          <t>HM</t>
        </is>
      </c>
      <c r="P30" s="5" t="inlineStr"/>
      <c r="Q30" s="5" t="inlineStr"/>
      <c r="R30" s="5" t="n">
        <v>36</v>
      </c>
      <c r="S30" s="5" t="n">
        <v>82</v>
      </c>
      <c r="T30" s="7">
        <f>IF(O30="","",R30+VLOOKUP(O30,'Frame Lookup'!$A$10:$C$11,2,FALSE))</f>
        <v/>
      </c>
      <c r="U30" s="7">
        <f>IF(O30="","",S30+VLOOKUP(O30,'Frame Lookup'!$A$10:$C$11,3,FALSE))</f>
        <v/>
      </c>
      <c r="V30" s="7" t="n"/>
      <c r="W30" s="5" t="inlineStr">
        <is>
          <t>Not stated. A-810 H1 note: "H.M. frame size as required to match partition thickness"; J4 says "refer to head detail for frame size". Wall type at this opening is not tied to the door on the plans.</t>
        </is>
      </c>
      <c r="X30" s="5" t="inlineStr">
        <is>
          <t>09</t>
        </is>
      </c>
      <c r="Y30" s="5" t="n">
        <v>662</v>
      </c>
      <c r="Z30" s="5" t="inlineStr">
        <is>
          <t>3 HINGE 5BB1 4.5 X 4.5 IVE
1 OFFICE/ENTRY LOCK L9050 L583-363 SCH
1 CYL/CORE AS REQUIRED
1 WALL STOP WS401/402CVX IVE
1 GASKETING 8144SBK PSA ZER</t>
        </is>
      </c>
      <c r="AA30" s="5" t="inlineStr">
        <is>
          <t>A-101A (PDF p.1)</t>
        </is>
      </c>
    </row>
    <row r="31" ht="153" customHeight="1">
      <c r="A31" s="5" t="inlineStr">
        <is>
          <t>1007A</t>
        </is>
      </c>
      <c r="B31" s="5" t="inlineStr">
        <is>
          <t>AUX GYM / LEVEL 1</t>
        </is>
      </c>
      <c r="C31" s="5" t="n">
        <v>1</v>
      </c>
      <c r="D31" s="5" t="n">
        <v>2</v>
      </c>
      <c r="E31" s="20" t="inlineStr">
        <is>
          <t>Pair</t>
        </is>
      </c>
      <c r="F31" s="5" t="inlineStr">
        <is>
          <t>Pair swings N</t>
        </is>
      </c>
      <c r="G31" s="9" t="inlineStr">
        <is>
          <t>Wood door (HM frame)</t>
        </is>
      </c>
      <c r="H31" s="5" t="inlineStr">
        <is>
          <t>6'-0"</t>
        </is>
      </c>
      <c r="I31" s="5" t="inlineStr">
        <is>
          <t>7'-0"</t>
        </is>
      </c>
      <c r="J31" s="5" t="inlineStr">
        <is>
          <t>NV-1</t>
        </is>
      </c>
      <c r="K31" s="5" t="inlineStr">
        <is>
          <t>W</t>
        </is>
      </c>
      <c r="L31" s="5" t="inlineStr">
        <is>
          <t>001</t>
        </is>
      </c>
      <c r="M31" s="5" t="inlineStr">
        <is>
          <t>H1</t>
        </is>
      </c>
      <c r="N31" s="5" t="inlineStr">
        <is>
          <t>J4</t>
        </is>
      </c>
      <c r="O31" s="5" t="inlineStr">
        <is>
          <t>HM</t>
        </is>
      </c>
      <c r="P31" s="5" t="inlineStr"/>
      <c r="Q31" s="5" t="inlineStr"/>
      <c r="R31" s="5" t="n">
        <v>72</v>
      </c>
      <c r="S31" s="5" t="n">
        <v>84</v>
      </c>
      <c r="T31" s="7">
        <f>IF(O31="","",R31+VLOOKUP(O31,'Frame Lookup'!$A$10:$C$11,2,FALSE))</f>
        <v/>
      </c>
      <c r="U31" s="7">
        <f>IF(O31="","",S31+VLOOKUP(O31,'Frame Lookup'!$A$10:$C$11,3,FALSE))</f>
        <v/>
      </c>
      <c r="V31" s="7" t="n"/>
      <c r="W31" s="5" t="inlineStr">
        <is>
          <t>Not stated. A-810 H1 note: "H.M. frame size as required to match partition thickness"; J4 says "refer to head detail for frame size". Wall type at this opening is not tied to the door on the plans.</t>
        </is>
      </c>
      <c r="X31" s="5" t="inlineStr">
        <is>
          <t>05</t>
        </is>
      </c>
      <c r="Y31" s="5" t="n">
        <v>661</v>
      </c>
      <c r="Z31" s="5" t="inlineStr">
        <is>
          <t>6 HINGE 5BB1HW 4.5 X 4.5 NRP IVE
1 REMOVABLE MULLION KR4954 STAB VON
1 PANIC HARDWARE CD-98-DT-SNB VON
1 PANIC HARDWARE CD-98-NL-SNB VON
4 CYL/CORE AS REQUIRED
2 SURFACE CLOSER 4040XP SCUSH MC TBWMS LCN
2 KICK PLATE 8400 10" X 2" LDW B-CS IVE
1 MULLION SEAL 139N PSA ZER
2 MEETING STILE 328AA-S (PAIR) ZER
1 GASKETING 8144SBK PSA ZER</t>
        </is>
      </c>
      <c r="AA31" s="5" t="inlineStr">
        <is>
          <t>A-101A (PDF p.1)</t>
        </is>
      </c>
    </row>
    <row r="32" ht="327" customHeight="1">
      <c r="A32" s="5" t="inlineStr">
        <is>
          <t>1007B</t>
        </is>
      </c>
      <c r="B32" s="5" t="inlineStr">
        <is>
          <t>AUX GYM / LEVEL 1</t>
        </is>
      </c>
      <c r="C32" s="5" t="n">
        <v>1</v>
      </c>
      <c r="D32" s="5" t="n">
        <v>1</v>
      </c>
      <c r="E32" s="20" t="inlineStr">
        <is>
          <t>LHR</t>
        </is>
      </c>
      <c r="F32" s="5" t="inlineStr">
        <is>
          <t>Hinge N jamb; swings out W to exterior, toward viewer (outside = exterior)</t>
        </is>
      </c>
      <c r="G32" s="6" t="inlineStr">
        <is>
          <t>FRP door (HM frame)</t>
        </is>
      </c>
      <c r="H32" s="5" t="inlineStr">
        <is>
          <t>3'-0"</t>
        </is>
      </c>
      <c r="I32" s="5" t="inlineStr">
        <is>
          <t>6'-10"</t>
        </is>
      </c>
      <c r="J32" s="5" t="inlineStr">
        <is>
          <t>NV-1</t>
        </is>
      </c>
      <c r="K32" s="5" t="inlineStr">
        <is>
          <t>FRP</t>
        </is>
      </c>
      <c r="L32" s="5" t="inlineStr">
        <is>
          <t>001</t>
        </is>
      </c>
      <c r="M32" s="5" t="inlineStr">
        <is>
          <t>H3</t>
        </is>
      </c>
      <c r="N32" s="5" t="inlineStr">
        <is>
          <t>J1</t>
        </is>
      </c>
      <c r="O32" s="5" t="inlineStr">
        <is>
          <t>HM</t>
        </is>
      </c>
      <c r="P32" s="5" t="inlineStr"/>
      <c r="Q32" s="5" t="inlineStr"/>
      <c r="R32" s="5" t="n">
        <v>36</v>
      </c>
      <c r="S32" s="5" t="n">
        <v>82</v>
      </c>
      <c r="T32" s="7">
        <f>IF(O32="","",R32+VLOOKUP(O32,'Frame Lookup'!$A$10:$C$11,2,FALSE))</f>
        <v/>
      </c>
      <c r="U32" s="7">
        <f>IF(O32="","",S32+VLOOKUP(O32,'Frame Lookup'!$A$10:$C$11,3,FALSE))</f>
        <v/>
      </c>
      <c r="V32" s="7" t="n"/>
      <c r="W32" s="5" t="inlineStr">
        <is>
          <t>Not stated. A-810 H3 note: frame size matches partition thickness. Wall type not tied to this door.</t>
        </is>
      </c>
      <c r="X32" s="5" t="inlineStr">
        <is>
          <t>14</t>
        </is>
      </c>
      <c r="Y32" s="5" t="n">
        <v>663</v>
      </c>
      <c r="Z32" s="5" t="inlineStr">
        <is>
          <t>3 HINGE 5BB1HW 4.5 X 4.5 NRP 630 IVE
1 POWER TRANSFER EPT10 VON
1 ELEC PANIC HARDWARE LX-RX-LC-QEL-98-NL-SNB 24 VDC VON
1 CYL/CORE AS REQUIRED
1 SURFACE CLOSER 4040XP SCUSH MC TBWMS LCN
1 KICK PLATE 8400 10" X 2" LDW B-CS IVE
1 RAIN DRIP 142AA (AS REQ'D) ZER
1 GASKETING 8144SBK PSA ZER
1 DOOR SWEEP 8198AA ZER
1 THRESHOLD 65A ZER
1 MULTITECH READER MTB11/15 SCE
1 DOOR CONTACT 679-05HM SCE
1 POWER SUPPLY PS902 900-2RS 120/240 VAC VON
COORDINATE HARDWARE WITH ELECTRICAL, SECURITY AND ACCESS CONTROL SYSTEMS.
BALANCE OF EAC COMPONENTS BY ELECTRICAL, SECURITY AND ACCESS CONTROL SYSTEMS.
OPERATION: CREDENTIAL READER TO UNLOCK HARDWARE AND ALLOW PASSAGE MOMENTARILY. DOOR CONTACT
MONITORED REMOTELY VIA SECURITY AND ACCESS CONTROL SYSTEMS. FREE EGRESS AT ALL TIMES.</t>
        </is>
      </c>
      <c r="AA32" s="5" t="inlineStr">
        <is>
          <t>A-101A (PDF p.1)</t>
        </is>
      </c>
    </row>
    <row r="33" ht="124" customHeight="1">
      <c r="A33" s="5" t="inlineStr">
        <is>
          <t>1008</t>
        </is>
      </c>
      <c r="B33" s="5" t="inlineStr">
        <is>
          <t>AUX GYM / LEVEL 1</t>
        </is>
      </c>
      <c r="C33" s="5" t="n">
        <v>1</v>
      </c>
      <c r="D33" s="5" t="n">
        <v>1</v>
      </c>
      <c r="E33" s="20" t="inlineStr">
        <is>
          <t>LH</t>
        </is>
      </c>
      <c r="F33" s="5" t="inlineStr">
        <is>
          <t>Hinge N jamb; swings E into RISER (outside = exterior, W)</t>
        </is>
      </c>
      <c r="G33" s="6" t="inlineStr">
        <is>
          <t>FRP door (HM frame)</t>
        </is>
      </c>
      <c r="H33" s="5" t="inlineStr">
        <is>
          <t>3'-0"</t>
        </is>
      </c>
      <c r="I33" s="5" t="inlineStr">
        <is>
          <t>7'-0"</t>
        </is>
      </c>
      <c r="J33" s="5" t="inlineStr">
        <is>
          <t>F</t>
        </is>
      </c>
      <c r="K33" s="5" t="inlineStr">
        <is>
          <t>FRP</t>
        </is>
      </c>
      <c r="L33" s="5" t="inlineStr">
        <is>
          <t>001</t>
        </is>
      </c>
      <c r="M33" s="5" t="inlineStr">
        <is>
          <t>H3</t>
        </is>
      </c>
      <c r="N33" s="5" t="inlineStr">
        <is>
          <t>J1</t>
        </is>
      </c>
      <c r="O33" s="5" t="inlineStr">
        <is>
          <t>HM</t>
        </is>
      </c>
      <c r="P33" s="5" t="inlineStr"/>
      <c r="Q33" s="5" t="inlineStr"/>
      <c r="R33" s="5" t="n">
        <v>36</v>
      </c>
      <c r="S33" s="5" t="n">
        <v>84</v>
      </c>
      <c r="T33" s="7">
        <f>IF(O33="","",R33+VLOOKUP(O33,'Frame Lookup'!$A$10:$C$11,2,FALSE))</f>
        <v/>
      </c>
      <c r="U33" s="7">
        <f>IF(O33="","",S33+VLOOKUP(O33,'Frame Lookup'!$A$10:$C$11,3,FALSE))</f>
        <v/>
      </c>
      <c r="V33" s="7" t="n"/>
      <c r="W33" s="5" t="inlineStr">
        <is>
          <t>Not stated. A-810 H3 note: frame size matches partition thickness. Wall type not tied to this door.</t>
        </is>
      </c>
      <c r="X33" s="5" t="inlineStr">
        <is>
          <t>03</t>
        </is>
      </c>
      <c r="Y33" s="5" t="n">
        <v>660</v>
      </c>
      <c r="Z33" s="5" t="inlineStr">
        <is>
          <t>3 HINGE 5BB1HW 4.5 X 4.5 NRP 630 IVE
1 STOREROOM LOCK L9080 SCH
1 CYL/CORE AS REQUIRED
1 OH STOP 100S GLY
1 RAIN DRIP 142AA (AS REQ'D) ZER
1 GASKETING 8144SBK PSA ZER
1 DOOR SWEEP 8198AA ZER
1 THRESHOLD 65A ZER</t>
        </is>
      </c>
      <c r="AA33" s="5" t="inlineStr">
        <is>
          <t>A-101A (PDF p.1)</t>
        </is>
      </c>
    </row>
    <row r="34" ht="153" customHeight="1">
      <c r="A34" s="5" t="inlineStr">
        <is>
          <t>101</t>
        </is>
      </c>
      <c r="B34" s="5" t="inlineStr">
        <is>
          <t>BASEBALL CONCESSIONS / LEVEL 1</t>
        </is>
      </c>
      <c r="C34" s="21" t="n">
        <v>0</v>
      </c>
      <c r="D34" s="5" t="n">
        <v>1</v>
      </c>
      <c r="E34" s="5" t="n"/>
      <c r="F34" s="5" t="n"/>
      <c r="G34" s="6" t="inlineStr">
        <is>
          <t>FRP door (HM frame)</t>
        </is>
      </c>
      <c r="H34" s="5" t="inlineStr">
        <is>
          <t>3'-0"</t>
        </is>
      </c>
      <c r="I34" s="5" t="inlineStr">
        <is>
          <t>7'-0"</t>
        </is>
      </c>
      <c r="J34" s="5" t="inlineStr">
        <is>
          <t>F</t>
        </is>
      </c>
      <c r="K34" s="5" t="inlineStr">
        <is>
          <t>FRP</t>
        </is>
      </c>
      <c r="L34" s="5" t="inlineStr">
        <is>
          <t>001</t>
        </is>
      </c>
      <c r="M34" s="5" t="inlineStr">
        <is>
          <t>H6</t>
        </is>
      </c>
      <c r="N34" s="5" t="inlineStr">
        <is>
          <t>J4</t>
        </is>
      </c>
      <c r="O34" s="5" t="inlineStr">
        <is>
          <t>HM</t>
        </is>
      </c>
      <c r="P34" s="5" t="inlineStr"/>
      <c r="Q34" s="5" t="inlineStr"/>
      <c r="R34" s="5" t="n">
        <v>36</v>
      </c>
      <c r="S34" s="5" t="n">
        <v>84</v>
      </c>
      <c r="T34" s="7">
        <f>IF(O34="","",R34+VLOOKUP(O34,'Frame Lookup'!$A$10:$C$11,2,FALSE))</f>
        <v/>
      </c>
      <c r="U34" s="7">
        <f>IF(O34="","",S34+VLOOKUP(O34,'Frame Lookup'!$A$10:$C$11,3,FALSE))</f>
        <v/>
      </c>
      <c r="V34" s="7" t="n"/>
      <c r="W34" s="5" t="inlineStr">
        <is>
          <t>Not stated. A-810 H6 shows 6 3/4" and 4" dimensions in an 8" CMU + brick wall, but they are not labelled as frame depth; J4 says refer to head detail.</t>
        </is>
      </c>
      <c r="X34" s="5" t="inlineStr">
        <is>
          <t>01</t>
        </is>
      </c>
      <c r="Y34" s="5" t="n">
        <v>660</v>
      </c>
      <c r="Z34" s="5" t="inlineStr">
        <is>
          <t>3 HINGE 5BB1HW 4.5 X 4.5 NRP IVE
1 CORRIDOR LOCK L9456 L583-363 OS-LOC SCH
1 CYL/CORE AS REQUIRED
1 SURFACE CLOSER 4040XP MC TBWMS LCN
1 KICK PLATE 8400 10" X 2" LDW B-CS IVE
1 MOP PLATE 8400 6" X 1" LDW B-CS IVE
1 WALL STOP WS401/402CVX IVE
1 GASKETING 8144SBK PSA ZER
1 DOOR SWEEP 8198AA ZER
1 THRESHOLD 655A ZER</t>
        </is>
      </c>
      <c r="AA34" s="21" t="inlineStr">
        <is>
          <t>AB-101 - sheet not in supplied plan PDF; not marked</t>
        </is>
      </c>
    </row>
    <row r="35" ht="153" customHeight="1">
      <c r="A35" s="5" t="inlineStr">
        <is>
          <t>102</t>
        </is>
      </c>
      <c r="B35" s="5" t="inlineStr">
        <is>
          <t>BASEBALL CONCESSIONS / LEVEL 1</t>
        </is>
      </c>
      <c r="C35" s="21" t="n">
        <v>0</v>
      </c>
      <c r="D35" s="5" t="n">
        <v>1</v>
      </c>
      <c r="E35" s="5" t="n"/>
      <c r="F35" s="5" t="n"/>
      <c r="G35" s="6" t="inlineStr">
        <is>
          <t>FRP door (HM frame)</t>
        </is>
      </c>
      <c r="H35" s="5" t="inlineStr">
        <is>
          <t>3'-0"</t>
        </is>
      </c>
      <c r="I35" s="5" t="inlineStr">
        <is>
          <t>7'-0"</t>
        </is>
      </c>
      <c r="J35" s="5" t="inlineStr">
        <is>
          <t>F</t>
        </is>
      </c>
      <c r="K35" s="5" t="inlineStr">
        <is>
          <t>FRP</t>
        </is>
      </c>
      <c r="L35" s="5" t="inlineStr">
        <is>
          <t>001</t>
        </is>
      </c>
      <c r="M35" s="5" t="inlineStr">
        <is>
          <t>H6</t>
        </is>
      </c>
      <c r="N35" s="5" t="inlineStr">
        <is>
          <t>J4</t>
        </is>
      </c>
      <c r="O35" s="5" t="inlineStr">
        <is>
          <t>HM</t>
        </is>
      </c>
      <c r="P35" s="5" t="inlineStr"/>
      <c r="Q35" s="5" t="inlineStr"/>
      <c r="R35" s="5" t="n">
        <v>36</v>
      </c>
      <c r="S35" s="5" t="n">
        <v>84</v>
      </c>
      <c r="T35" s="7">
        <f>IF(O35="","",R35+VLOOKUP(O35,'Frame Lookup'!$A$10:$C$11,2,FALSE))</f>
        <v/>
      </c>
      <c r="U35" s="7">
        <f>IF(O35="","",S35+VLOOKUP(O35,'Frame Lookup'!$A$10:$C$11,3,FALSE))</f>
        <v/>
      </c>
      <c r="V35" s="7" t="n"/>
      <c r="W35" s="5" t="inlineStr">
        <is>
          <t>Not stated. A-810 H6 shows 6 3/4" and 4" dimensions in an 8" CMU + brick wall, but they are not labelled as frame depth; J4 says refer to head detail.</t>
        </is>
      </c>
      <c r="X35" s="5" t="inlineStr">
        <is>
          <t>01</t>
        </is>
      </c>
      <c r="Y35" s="5" t="n">
        <v>660</v>
      </c>
      <c r="Z35" s="5" t="inlineStr">
        <is>
          <t>3 HINGE 5BB1HW 4.5 X 4.5 NRP IVE
1 CORRIDOR LOCK L9456 L583-363 OS-LOC SCH
1 CYL/CORE AS REQUIRED
1 SURFACE CLOSER 4040XP MC TBWMS LCN
1 KICK PLATE 8400 10" X 2" LDW B-CS IVE
1 MOP PLATE 8400 6" X 1" LDW B-CS IVE
1 WALL STOP WS401/402CVX IVE
1 GASKETING 8144SBK PSA ZER
1 DOOR SWEEP 8198AA ZER
1 THRESHOLD 655A ZER</t>
        </is>
      </c>
      <c r="AA35" s="21" t="inlineStr">
        <is>
          <t>AB-101 - sheet not in supplied plan PDF; not marked</t>
        </is>
      </c>
    </row>
    <row r="36" ht="95" customHeight="1">
      <c r="A36" s="5" t="inlineStr">
        <is>
          <t>103</t>
        </is>
      </c>
      <c r="B36" s="5" t="inlineStr">
        <is>
          <t>BASEBALL CONCESSIONS / LEVEL 1</t>
        </is>
      </c>
      <c r="C36" s="21" t="n">
        <v>0</v>
      </c>
      <c r="D36" s="5" t="n">
        <v>1</v>
      </c>
      <c r="E36" s="5" t="n"/>
      <c r="F36" s="5" t="n"/>
      <c r="G36" s="8" t="inlineStr">
        <is>
          <t>Fire-rated door</t>
        </is>
      </c>
      <c r="H36" s="5" t="inlineStr">
        <is>
          <t>3'-0"</t>
        </is>
      </c>
      <c r="I36" s="5" t="inlineStr">
        <is>
          <t>7'-0"</t>
        </is>
      </c>
      <c r="J36" s="5" t="inlineStr">
        <is>
          <t>F</t>
        </is>
      </c>
      <c r="K36" s="5" t="inlineStr">
        <is>
          <t>FRP</t>
        </is>
      </c>
      <c r="L36" s="5" t="inlineStr">
        <is>
          <t>001</t>
        </is>
      </c>
      <c r="M36" s="5" t="inlineStr">
        <is>
          <t>H1</t>
        </is>
      </c>
      <c r="N36" s="5" t="inlineStr">
        <is>
          <t>J4</t>
        </is>
      </c>
      <c r="O36" s="5" t="inlineStr">
        <is>
          <t>HM</t>
        </is>
      </c>
      <c r="P36" s="5" t="inlineStr">
        <is>
          <t>60 MIN.</t>
        </is>
      </c>
      <c r="Q36" s="5" t="inlineStr"/>
      <c r="R36" s="5" t="n">
        <v>36</v>
      </c>
      <c r="S36" s="5" t="n">
        <v>84</v>
      </c>
      <c r="T36" s="7">
        <f>IF(O36="","",R36+VLOOKUP(O36,'Frame Lookup'!$A$10:$C$11,2,FALSE))</f>
        <v/>
      </c>
      <c r="U36" s="7">
        <f>IF(O36="","",S36+VLOOKUP(O36,'Frame Lookup'!$A$10:$C$11,3,FALSE))</f>
        <v/>
      </c>
      <c r="V36" s="7" t="n"/>
      <c r="W36" s="5" t="inlineStr">
        <is>
          <t>Not stated. A-810 H1 note: "H.M. frame size as required to match partition thickness"; J4 says "refer to head detail for frame size". Wall type at this opening is not tied to the door on the plans.</t>
        </is>
      </c>
      <c r="X36" s="5" t="inlineStr">
        <is>
          <t>07</t>
        </is>
      </c>
      <c r="Y36" s="5" t="n">
        <v>662</v>
      </c>
      <c r="Z36" s="5" t="inlineStr">
        <is>
          <t>3 HINGE 5BB1 4.5 X 4.5 NRP IVE
1 CLASSROOM LOCK L9070 SCH
1 SURFACE CLOSER 1461 RW/PA FC LCN
1 KICK PLATE 8400 10" X 2" LDW B-CS IVE
1 WALL STOP WS401/402CVX IVE
1 GASKETING 8144SBK PSA ZER</t>
        </is>
      </c>
      <c r="AA36" s="21" t="inlineStr">
        <is>
          <t>AB-101 - sheet not in supplied plan PDF; not marked</t>
        </is>
      </c>
    </row>
    <row r="37" ht="138.5" customHeight="1">
      <c r="A37" s="5" t="inlineStr">
        <is>
          <t>103.1</t>
        </is>
      </c>
      <c r="B37" s="5" t="inlineStr">
        <is>
          <t>BASEBALL CONCESSIONS / LEVEL 1</t>
        </is>
      </c>
      <c r="C37" s="21" t="n">
        <v>0</v>
      </c>
      <c r="D37" s="5" t="n">
        <v>1</v>
      </c>
      <c r="E37" s="5" t="n"/>
      <c r="F37" s="5" t="n"/>
      <c r="G37" s="6" t="inlineStr">
        <is>
          <t>FRP door (HM frame)</t>
        </is>
      </c>
      <c r="H37" s="5" t="inlineStr">
        <is>
          <t>3'-0"</t>
        </is>
      </c>
      <c r="I37" s="5" t="inlineStr">
        <is>
          <t>7'-0"</t>
        </is>
      </c>
      <c r="J37" s="5" t="inlineStr">
        <is>
          <t>F</t>
        </is>
      </c>
      <c r="K37" s="5" t="inlineStr">
        <is>
          <t>FRP</t>
        </is>
      </c>
      <c r="L37" s="5" t="inlineStr">
        <is>
          <t>001</t>
        </is>
      </c>
      <c r="M37" s="5" t="inlineStr">
        <is>
          <t>H6</t>
        </is>
      </c>
      <c r="N37" s="5" t="inlineStr">
        <is>
          <t>J4</t>
        </is>
      </c>
      <c r="O37" s="5" t="inlineStr">
        <is>
          <t>HM</t>
        </is>
      </c>
      <c r="P37" s="5" t="inlineStr"/>
      <c r="Q37" s="5" t="inlineStr"/>
      <c r="R37" s="5" t="n">
        <v>36</v>
      </c>
      <c r="S37" s="5" t="n">
        <v>84</v>
      </c>
      <c r="T37" s="7">
        <f>IF(O37="","",R37+VLOOKUP(O37,'Frame Lookup'!$A$10:$C$11,2,FALSE))</f>
        <v/>
      </c>
      <c r="U37" s="7">
        <f>IF(O37="","",S37+VLOOKUP(O37,'Frame Lookup'!$A$10:$C$11,3,FALSE))</f>
        <v/>
      </c>
      <c r="V37" s="7" t="n"/>
      <c r="W37" s="5" t="inlineStr">
        <is>
          <t>Not stated. A-810 H6 shows 6 3/4" and 4" dimensions in an 8" CMU + brick wall, but they are not labelled as frame depth; J4 says refer to head detail.</t>
        </is>
      </c>
      <c r="X37" s="5" t="inlineStr">
        <is>
          <t>02</t>
        </is>
      </c>
      <c r="Y37" s="5" t="n">
        <v>660</v>
      </c>
      <c r="Z37" s="5" t="inlineStr">
        <is>
          <t>3 HINGE 5BB1HW 4.5 X 4.5 NRP 630 IVE
1 CORRIDOR LOCK L9456 L583-363 SCH
1 CYL/CORE AS REQUIRED
1 SURFACE CLOSER 4040XP SCUSH MC TBWMS LCN
1 KICK PLATE 8400 10" X 2" LDW B-CS IVE
1 RAIN DRIP 142AA (AS REQ'D) ZER
1 GASKETING 8144SBK PSA ZER
1 DOOR SWEEP 8198AA ZER
1 THRESHOLD 65A ZER</t>
        </is>
      </c>
      <c r="AA37" s="21" t="inlineStr">
        <is>
          <t>AB-101 - sheet not in supplied plan PDF; not marked</t>
        </is>
      </c>
    </row>
    <row r="38" ht="60" customHeight="1">
      <c r="A38" s="5" t="inlineStr">
        <is>
          <t>103.2</t>
        </is>
      </c>
      <c r="B38" s="5" t="inlineStr">
        <is>
          <t>BASEBALL CONCESSIONS / LEVEL 1</t>
        </is>
      </c>
      <c r="C38" s="21" t="n">
        <v>0</v>
      </c>
      <c r="D38" s="5" t="n">
        <v>1</v>
      </c>
      <c r="E38" s="5" t="n"/>
      <c r="F38" s="5" t="n"/>
      <c r="G38" s="11" t="inlineStr">
        <is>
          <t>Coiling counter door</t>
        </is>
      </c>
      <c r="H38" s="5" t="inlineStr">
        <is>
          <t>8'-0"</t>
        </is>
      </c>
      <c r="I38" s="5" t="inlineStr">
        <is>
          <t>4'-6"</t>
        </is>
      </c>
      <c r="J38" s="5" t="inlineStr">
        <is>
          <t>OHCS</t>
        </is>
      </c>
      <c r="K38" s="5" t="inlineStr"/>
      <c r="L38" s="5" t="inlineStr">
        <is>
          <t>00HC</t>
        </is>
      </c>
      <c r="M38" s="5" t="inlineStr">
        <is>
          <t>H8</t>
        </is>
      </c>
      <c r="N38" s="5" t="inlineStr">
        <is>
          <t>J8</t>
        </is>
      </c>
      <c r="O38" s="5" t="inlineStr"/>
      <c r="P38" s="5" t="inlineStr"/>
      <c r="Q38" s="5" t="inlineStr">
        <is>
          <t>SILL S4</t>
        </is>
      </c>
      <c r="R38" s="5" t="n">
        <v>96</v>
      </c>
      <c r="S38" s="5" t="n">
        <v>54</v>
      </c>
      <c r="T38" s="7">
        <f>IF(O38="","",R38+VLOOKUP(O38,'Frame Lookup'!$A$10:$C$11,2,FALSE))</f>
        <v/>
      </c>
      <c r="U38" s="7">
        <f>IF(O38="","",S38+VLOOKUP(O38,'Frame Lookup'!$A$10:$C$11,3,FALSE))</f>
        <v/>
      </c>
      <c r="V38" s="7" t="n"/>
      <c r="W38" s="5" t="inlineStr">
        <is>
          <t>Not applicable: coiling counter door; no door frame depth shown (A-810 details H8 / J8 / sill).</t>
        </is>
      </c>
      <c r="X38" s="5" t="inlineStr">
        <is>
          <t>13</t>
        </is>
      </c>
      <c r="Y38" s="5" t="n">
        <v>663</v>
      </c>
      <c r="Z38" s="5" t="inlineStr">
        <is>
          <t>ALL HARDWARE BY OVERHEAD/COILING DOOR SYSTEM MANUFACTURER/SUPPLIER.</t>
        </is>
      </c>
      <c r="AA38" s="21" t="inlineStr">
        <is>
          <t>AB-101 - sheet not in supplied plan PDF; not marked</t>
        </is>
      </c>
    </row>
    <row r="39" ht="95" customHeight="1">
      <c r="A39" s="5" t="inlineStr">
        <is>
          <t>201.1</t>
        </is>
      </c>
      <c r="B39" s="5" t="inlineStr">
        <is>
          <t>BASEBALL CONCESSIONS / LEVEL 2</t>
        </is>
      </c>
      <c r="C39" s="21" t="n">
        <v>0</v>
      </c>
      <c r="D39" s="5" t="n">
        <v>1</v>
      </c>
      <c r="E39" s="5" t="n"/>
      <c r="F39" s="5" t="n"/>
      <c r="G39" s="8" t="inlineStr">
        <is>
          <t>Fire-rated door</t>
        </is>
      </c>
      <c r="H39" s="5" t="inlineStr">
        <is>
          <t>3'-0"</t>
        </is>
      </c>
      <c r="I39" s="5" t="inlineStr">
        <is>
          <t>7'-0"</t>
        </is>
      </c>
      <c r="J39" s="5" t="inlineStr">
        <is>
          <t>F</t>
        </is>
      </c>
      <c r="K39" s="5" t="inlineStr">
        <is>
          <t>FRP</t>
        </is>
      </c>
      <c r="L39" s="5" t="inlineStr">
        <is>
          <t>001</t>
        </is>
      </c>
      <c r="M39" s="5" t="inlineStr">
        <is>
          <t>H7</t>
        </is>
      </c>
      <c r="N39" s="5" t="inlineStr">
        <is>
          <t>J5</t>
        </is>
      </c>
      <c r="O39" s="5" t="inlineStr">
        <is>
          <t>HM</t>
        </is>
      </c>
      <c r="P39" s="5" t="inlineStr">
        <is>
          <t>60 MIN.</t>
        </is>
      </c>
      <c r="Q39" s="5" t="inlineStr"/>
      <c r="R39" s="5" t="n">
        <v>36</v>
      </c>
      <c r="S39" s="5" t="n">
        <v>84</v>
      </c>
      <c r="T39" s="7">
        <f>IF(O39="","",R39+VLOOKUP(O39,'Frame Lookup'!$A$10:$C$11,2,FALSE))</f>
        <v/>
      </c>
      <c r="U39" s="7">
        <f>IF(O39="","",S39+VLOOKUP(O39,'Frame Lookup'!$A$10:$C$11,3,FALSE))</f>
        <v/>
      </c>
      <c r="V39" s="7" t="n">
        <v>6.5</v>
      </c>
      <c r="W39" s="5" t="inlineStr">
        <is>
          <t>A-810 detail H7 (head) and J5 (jamb): H.M. frame in 2x4 stud / GWB wall, dimensioned 6 1/2".</t>
        </is>
      </c>
      <c r="X39" s="5" t="inlineStr">
        <is>
          <t>07</t>
        </is>
      </c>
      <c r="Y39" s="5" t="n">
        <v>662</v>
      </c>
      <c r="Z39" s="5" t="inlineStr">
        <is>
          <t>3 HINGE 5BB1 4.5 X 4.5 NRP IVE
1 CLASSROOM LOCK L9070 SCH
1 SURFACE CLOSER 1461 RW/PA FC LCN
1 KICK PLATE 8400 10" X 2" LDW B-CS IVE
1 WALL STOP WS401/402CVX IVE
1 GASKETING 8144SBK PSA ZER</t>
        </is>
      </c>
      <c r="AA39" s="21" t="inlineStr">
        <is>
          <t>AB-101 - sheet not in supplied plan PDF; not marked</t>
        </is>
      </c>
    </row>
    <row r="40" ht="80.5" customHeight="1">
      <c r="A40" s="5" t="inlineStr">
        <is>
          <t>201.2</t>
        </is>
      </c>
      <c r="B40" s="5" t="inlineStr">
        <is>
          <t>BASEBALL CONCESSIONS / LEVEL 2</t>
        </is>
      </c>
      <c r="C40" s="21" t="n">
        <v>0</v>
      </c>
      <c r="D40" s="5" t="n">
        <v>1</v>
      </c>
      <c r="E40" s="5" t="n"/>
      <c r="F40" s="5" t="n"/>
      <c r="G40" s="6" t="inlineStr">
        <is>
          <t>FRP door (HM frame)</t>
        </is>
      </c>
      <c r="H40" s="5" t="inlineStr">
        <is>
          <t>3'-0"</t>
        </is>
      </c>
      <c r="I40" s="5" t="inlineStr">
        <is>
          <t>7'-0"</t>
        </is>
      </c>
      <c r="J40" s="5" t="inlineStr">
        <is>
          <t>F</t>
        </is>
      </c>
      <c r="K40" s="5" t="inlineStr">
        <is>
          <t>FRP</t>
        </is>
      </c>
      <c r="L40" s="5" t="inlineStr">
        <is>
          <t>001</t>
        </is>
      </c>
      <c r="M40" s="5" t="inlineStr">
        <is>
          <t>H10</t>
        </is>
      </c>
      <c r="N40" s="5" t="inlineStr">
        <is>
          <t>J6</t>
        </is>
      </c>
      <c r="O40" s="5" t="inlineStr">
        <is>
          <t>HM</t>
        </is>
      </c>
      <c r="P40" s="5" t="inlineStr"/>
      <c r="Q40" s="5" t="inlineStr"/>
      <c r="R40" s="5" t="n">
        <v>36</v>
      </c>
      <c r="S40" s="5" t="n">
        <v>84</v>
      </c>
      <c r="T40" s="7">
        <f>IF(O40="","",R40+VLOOKUP(O40,'Frame Lookup'!$A$10:$C$11,2,FALSE))</f>
        <v/>
      </c>
      <c r="U40" s="7">
        <f>IF(O40="","",S40+VLOOKUP(O40,'Frame Lookup'!$A$10:$C$11,3,FALSE))</f>
        <v/>
      </c>
      <c r="V40" s="7" t="n">
        <v>5.75</v>
      </c>
      <c r="W40" s="5" t="inlineStr">
        <is>
          <t>A-810 detail J6 (jamb): H.M. frame in 2x4 stud / T-111 wall, dimensioned 5 3/4". (Head detail H10 is a counter-shutter detail.)</t>
        </is>
      </c>
      <c r="X40" s="5" t="inlineStr">
        <is>
          <t>11</t>
        </is>
      </c>
      <c r="Y40" s="5" t="n">
        <v>663</v>
      </c>
      <c r="Z40" s="5" t="inlineStr">
        <is>
          <t>3 HINGE 5BB1 4.5 X 4.5 IVE
1 STOREROOM LOCK L9080 SCH
1 CYL/CORE AS REQUIRED
1 OH STOP 100S GLY
1 KICK PLATE 8400 10" X 2" LDW B-CS IVE</t>
        </is>
      </c>
      <c r="AA40" s="21" t="inlineStr">
        <is>
          <t>AB-101 - sheet not in supplied plan PDF; not marked</t>
        </is>
      </c>
    </row>
    <row r="41" ht="60" customHeight="1">
      <c r="A41" s="5" t="inlineStr">
        <is>
          <t>201.3</t>
        </is>
      </c>
      <c r="B41" s="5" t="inlineStr">
        <is>
          <t>BASEBALL CONCESSIONS / LEVEL 2</t>
        </is>
      </c>
      <c r="C41" s="21" t="n">
        <v>0</v>
      </c>
      <c r="D41" s="5" t="n">
        <v>1</v>
      </c>
      <c r="E41" s="5" t="n"/>
      <c r="F41" s="5" t="n"/>
      <c r="G41" s="11" t="inlineStr">
        <is>
          <t>Coiling counter door</t>
        </is>
      </c>
      <c r="H41" s="5" t="inlineStr">
        <is>
          <t>8'-0"</t>
        </is>
      </c>
      <c r="I41" s="5" t="inlineStr">
        <is>
          <t>4'-6"</t>
        </is>
      </c>
      <c r="J41" s="5" t="inlineStr">
        <is>
          <t>OHCS</t>
        </is>
      </c>
      <c r="K41" s="5" t="inlineStr"/>
      <c r="L41" s="5" t="inlineStr">
        <is>
          <t>00HC</t>
        </is>
      </c>
      <c r="M41" s="5" t="inlineStr">
        <is>
          <t>H9</t>
        </is>
      </c>
      <c r="N41" s="5" t="inlineStr">
        <is>
          <t>J7</t>
        </is>
      </c>
      <c r="O41" s="5" t="inlineStr"/>
      <c r="P41" s="5" t="inlineStr"/>
      <c r="Q41" s="5" t="inlineStr">
        <is>
          <t>SILL S3</t>
        </is>
      </c>
      <c r="R41" s="5" t="n">
        <v>96</v>
      </c>
      <c r="S41" s="5" t="n">
        <v>54</v>
      </c>
      <c r="T41" s="7">
        <f>IF(O41="","",R41+VLOOKUP(O41,'Frame Lookup'!$A$10:$C$11,2,FALSE))</f>
        <v/>
      </c>
      <c r="U41" s="7">
        <f>IF(O41="","",S41+VLOOKUP(O41,'Frame Lookup'!$A$10:$C$11,3,FALSE))</f>
        <v/>
      </c>
      <c r="V41" s="7" t="n"/>
      <c r="W41" s="5" t="inlineStr">
        <is>
          <t>Not applicable: coiling counter door; no door frame depth shown (A-810 details H9 / J7 / sill).</t>
        </is>
      </c>
      <c r="X41" s="5" t="inlineStr">
        <is>
          <t>13</t>
        </is>
      </c>
      <c r="Y41" s="5" t="n">
        <v>663</v>
      </c>
      <c r="Z41" s="5" t="inlineStr">
        <is>
          <t>ALL HARDWARE BY OVERHEAD/COILING DOOR SYSTEM MANUFACTURER/SUPPLIER.</t>
        </is>
      </c>
      <c r="AA41" s="21" t="inlineStr">
        <is>
          <t>AB-101 - sheet not in supplied plan PDF; not marked</t>
        </is>
      </c>
    </row>
    <row r="42" ht="60" customHeight="1">
      <c r="A42" s="5" t="inlineStr">
        <is>
          <t>201.4</t>
        </is>
      </c>
      <c r="B42" s="5" t="inlineStr">
        <is>
          <t>BASEBALL CONCESSIONS / LEVEL 2</t>
        </is>
      </c>
      <c r="C42" s="21" t="n">
        <v>0</v>
      </c>
      <c r="D42" s="5" t="n">
        <v>1</v>
      </c>
      <c r="E42" s="5" t="n"/>
      <c r="F42" s="5" t="n"/>
      <c r="G42" s="11" t="inlineStr">
        <is>
          <t>Coiling counter door</t>
        </is>
      </c>
      <c r="H42" s="5" t="inlineStr">
        <is>
          <t>8'-0"</t>
        </is>
      </c>
      <c r="I42" s="5" t="inlineStr">
        <is>
          <t>4'-6"</t>
        </is>
      </c>
      <c r="J42" s="5" t="inlineStr">
        <is>
          <t>OHCS</t>
        </is>
      </c>
      <c r="K42" s="5" t="inlineStr"/>
      <c r="L42" s="5" t="inlineStr">
        <is>
          <t>00HC</t>
        </is>
      </c>
      <c r="M42" s="5" t="inlineStr">
        <is>
          <t>H9</t>
        </is>
      </c>
      <c r="N42" s="5" t="inlineStr">
        <is>
          <t>J7</t>
        </is>
      </c>
      <c r="O42" s="5" t="inlineStr"/>
      <c r="P42" s="5" t="inlineStr"/>
      <c r="Q42" s="5" t="inlineStr">
        <is>
          <t>SILL S3</t>
        </is>
      </c>
      <c r="R42" s="5" t="n">
        <v>96</v>
      </c>
      <c r="S42" s="5" t="n">
        <v>54</v>
      </c>
      <c r="T42" s="7">
        <f>IF(O42="","",R42+VLOOKUP(O42,'Frame Lookup'!$A$10:$C$11,2,FALSE))</f>
        <v/>
      </c>
      <c r="U42" s="7">
        <f>IF(O42="","",S42+VLOOKUP(O42,'Frame Lookup'!$A$10:$C$11,3,FALSE))</f>
        <v/>
      </c>
      <c r="V42" s="7" t="n"/>
      <c r="W42" s="5" t="inlineStr">
        <is>
          <t>Not applicable: coiling counter door; no door frame depth shown (A-810 details H9 / J7 / sill).</t>
        </is>
      </c>
      <c r="X42" s="5" t="inlineStr">
        <is>
          <t>13</t>
        </is>
      </c>
      <c r="Y42" s="5" t="n">
        <v>663</v>
      </c>
      <c r="Z42" s="5" t="inlineStr">
        <is>
          <t>ALL HARDWARE BY OVERHEAD/COILING DOOR SYSTEM MANUFACTURER/SUPPLIER.</t>
        </is>
      </c>
      <c r="AA42" s="21" t="inlineStr">
        <is>
          <t>AB-101 - sheet not in supplied plan PDF; not marked</t>
        </is>
      </c>
    </row>
    <row r="43">
      <c r="F43" s="3" t="n"/>
    </row>
    <row r="44">
      <c r="A44" s="12" t="inlineStr">
        <is>
          <t>TOILET PARTITION DOORS - A-401 schedule (PDF p.7); counted from enlarged plan 4/A-401</t>
        </is>
      </c>
      <c r="B44" s="13" t="n"/>
      <c r="C44" s="13" t="n"/>
      <c r="D44" s="13" t="n"/>
      <c r="E44" s="13" t="n"/>
      <c r="F44" s="22" t="n"/>
      <c r="G44" s="13" t="n"/>
      <c r="H44" s="13" t="n"/>
      <c r="I44" s="13" t="n"/>
      <c r="J44" s="13" t="n"/>
      <c r="K44" s="13" t="n"/>
      <c r="L44" s="13" t="n"/>
      <c r="M44" s="13" t="n"/>
      <c r="N44" s="13" t="n"/>
      <c r="O44" s="13" t="n"/>
      <c r="P44" s="13" t="n"/>
      <c r="Q44" s="13" t="n"/>
      <c r="R44" s="13" t="n"/>
      <c r="S44" s="13" t="n"/>
      <c r="T44" s="13" t="n"/>
      <c r="U44" s="13" t="n"/>
      <c r="V44" s="13" t="n"/>
      <c r="W44" s="13" t="n"/>
      <c r="X44" s="13" t="n"/>
      <c r="Y44" s="13" t="n"/>
      <c r="Z44" s="13" t="n"/>
      <c r="AA44" s="13" t="n"/>
    </row>
    <row r="45" ht="80" customHeight="1">
      <c r="A45" s="5" t="inlineStr">
        <is>
          <t>Type A</t>
        </is>
      </c>
      <c r="B45" s="5" t="inlineStr">
        <is>
          <t>Boys / Girls RR, locker toilets</t>
        </is>
      </c>
      <c r="C45" s="5" t="n">
        <v>3</v>
      </c>
      <c r="D45" s="5" t="n">
        <v>1</v>
      </c>
      <c r="E45" s="5" t="inlineStr">
        <is>
          <t>By partition supplier</t>
        </is>
      </c>
      <c r="F45" s="5" t="inlineStr">
        <is>
          <t>In-swing stall door; hand set by stall layout (A-401) / partition supplier</t>
        </is>
      </c>
      <c r="G45" s="14" t="inlineStr">
        <is>
          <t>Toilet stall door</t>
        </is>
      </c>
      <c r="H45" s="5" t="inlineStr">
        <is>
          <t>2'-6"</t>
        </is>
      </c>
      <c r="I45" s="5" t="inlineStr">
        <is>
          <t>5'-0"</t>
        </is>
      </c>
      <c r="J45" s="5" t="inlineStr">
        <is>
          <t>F</t>
        </is>
      </c>
      <c r="K45" s="5" t="inlineStr">
        <is>
          <t>FRP</t>
        </is>
      </c>
      <c r="L45" s="5" t="inlineStr"/>
      <c r="M45" s="5" t="inlineStr"/>
      <c r="N45" s="5" t="inlineStr"/>
      <c r="O45" s="5" t="inlineStr"/>
      <c r="P45" s="5" t="inlineStr"/>
      <c r="Q45" s="5" t="inlineStr"/>
      <c r="R45" s="5" t="n">
        <v>30</v>
      </c>
      <c r="S45" s="5" t="n">
        <v>60</v>
      </c>
      <c r="T45" s="5" t="n"/>
      <c r="U45" s="5" t="n"/>
      <c r="V45" s="5" t="n"/>
      <c r="W45" s="5" t="inlineStr">
        <is>
          <t>Not applicable / not scheduled: stall doors hang on partition pilasters; A-401 detail 3 shows an H.M. door frame at ADA stalls with no depth dimension.</t>
        </is>
      </c>
      <c r="X45" s="5" t="inlineStr">
        <is>
          <t>17</t>
        </is>
      </c>
      <c r="Y45" s="5" t="n">
        <v>665</v>
      </c>
      <c r="Z45" s="5" t="inlineStr">
        <is>
          <t>2 SPRING HINGE 3SP1 4.5 X 4.5 IVE
1 HINGE 3CB1 4.5 X 4.5 IVE
1 PRIVACY ND40 OS-OCC SCH
1 WALL STOP WS401/402CVX IVE
Heading: DOOR TYPES "A" &amp; "B" STALL DOOR ONLY
ADJUST HINGE TO CLOSE DOOR SHORT OF LATCHING.</t>
        </is>
      </c>
      <c r="AA45" s="5" t="inlineStr">
        <is>
          <t>A-401 (PDF p.7)</t>
        </is>
      </c>
    </row>
    <row r="46" ht="80" customHeight="1">
      <c r="A46" s="5" t="inlineStr">
        <is>
          <t>Type B</t>
        </is>
      </c>
      <c r="B46" s="5" t="inlineStr">
        <is>
          <t>Boys / Girls RR, locker toilets</t>
        </is>
      </c>
      <c r="C46" s="5" t="n">
        <v>2</v>
      </c>
      <c r="D46" s="5" t="n">
        <v>1</v>
      </c>
      <c r="E46" s="5" t="inlineStr">
        <is>
          <t>By partition supplier</t>
        </is>
      </c>
      <c r="F46" s="5" t="inlineStr">
        <is>
          <t>In-swing stall door; hand set by stall layout (A-401) / partition supplier</t>
        </is>
      </c>
      <c r="G46" s="14" t="inlineStr">
        <is>
          <t>Toilet stall door</t>
        </is>
      </c>
      <c r="H46" s="5" t="inlineStr">
        <is>
          <t>3'-0"</t>
        </is>
      </c>
      <c r="I46" s="5" t="inlineStr">
        <is>
          <t>5'-0"</t>
        </is>
      </c>
      <c r="J46" s="5" t="inlineStr">
        <is>
          <t>F</t>
        </is>
      </c>
      <c r="K46" s="5" t="inlineStr">
        <is>
          <t>FRP</t>
        </is>
      </c>
      <c r="L46" s="5" t="inlineStr"/>
      <c r="M46" s="5" t="inlineStr"/>
      <c r="N46" s="5" t="inlineStr"/>
      <c r="O46" s="5" t="inlineStr"/>
      <c r="P46" s="5" t="inlineStr"/>
      <c r="Q46" s="5" t="inlineStr"/>
      <c r="R46" s="5" t="n">
        <v>36</v>
      </c>
      <c r="S46" s="5" t="n">
        <v>60</v>
      </c>
      <c r="T46" s="5" t="n"/>
      <c r="U46" s="5" t="n"/>
      <c r="V46" s="5" t="n"/>
      <c r="W46" s="5" t="inlineStr">
        <is>
          <t>Not applicable / not scheduled: stall doors hang on partition pilasters; A-401 detail 3 shows an H.M. door frame at ADA stalls with no depth dimension.</t>
        </is>
      </c>
      <c r="X46" s="5" t="inlineStr">
        <is>
          <t>17</t>
        </is>
      </c>
      <c r="Y46" s="5" t="n">
        <v>665</v>
      </c>
      <c r="Z46" s="5" t="inlineStr">
        <is>
          <t>2 SPRING HINGE 3SP1 4.5 X 4.5 IVE
1 HINGE 3CB1 4.5 X 4.5 IVE
1 PRIVACY ND40 OS-OCC SCH
1 WALL STOP WS401/402CVX IVE
Heading: DOOR TYPES "A" &amp; "B" STALL DOOR ONLY
ADJUST HINGE TO CLOSE DOOR SHORT OF LATCHING.</t>
        </is>
      </c>
      <c r="AA46" s="5" t="inlineStr">
        <is>
          <t>A-401 (PDF p.7)</t>
        </is>
      </c>
    </row>
    <row r="47" ht="80" customHeight="1">
      <c r="A47" s="5" t="inlineStr">
        <is>
          <t>Type C</t>
        </is>
      </c>
      <c r="B47" s="5" t="inlineStr">
        <is>
          <t>Boys / Girls RR, locker toilets</t>
        </is>
      </c>
      <c r="C47" s="5" t="n">
        <v>2</v>
      </c>
      <c r="D47" s="5" t="n">
        <v>1</v>
      </c>
      <c r="E47" s="5" t="inlineStr">
        <is>
          <t>By partition supplier</t>
        </is>
      </c>
      <c r="F47" s="5" t="inlineStr">
        <is>
          <t>In-swing stall door; hand set by stall layout (A-401) / partition supplier</t>
        </is>
      </c>
      <c r="G47" s="14" t="inlineStr">
        <is>
          <t>Toilet stall door</t>
        </is>
      </c>
      <c r="H47" s="5" t="inlineStr">
        <is>
          <t>3'-0"</t>
        </is>
      </c>
      <c r="I47" s="5" t="inlineStr">
        <is>
          <t>4'-10"</t>
        </is>
      </c>
      <c r="J47" s="5" t="inlineStr">
        <is>
          <t>F</t>
        </is>
      </c>
      <c r="K47" s="5" t="inlineStr">
        <is>
          <t>SOLID PLASTIC TOILET PARTITION</t>
        </is>
      </c>
      <c r="L47" s="5" t="inlineStr"/>
      <c r="M47" s="5" t="inlineStr"/>
      <c r="N47" s="5" t="inlineStr"/>
      <c r="O47" s="5" t="inlineStr"/>
      <c r="P47" s="5" t="inlineStr"/>
      <c r="Q47" s="5" t="inlineStr"/>
      <c r="R47" s="5" t="n">
        <v>36</v>
      </c>
      <c r="S47" s="5" t="n">
        <v>58</v>
      </c>
      <c r="T47" s="5" t="n"/>
      <c r="U47" s="5" t="n"/>
      <c r="V47" s="5" t="n"/>
      <c r="W47" s="5" t="inlineStr">
        <is>
          <t>Not applicable / not scheduled: stall doors hang on partition pilasters; A-401 detail 3 shows an H.M. door frame at ADA stalls with no depth dimension.</t>
        </is>
      </c>
      <c r="X47" s="5" t="inlineStr">
        <is>
          <t>NONE</t>
        </is>
      </c>
      <c r="Y47" s="5" t="n"/>
      <c r="Z47" s="5" t="inlineStr">
        <is>
          <t>No hardware set in the spec covers type C (set 17 is headed "door types A &amp; B stall door only") - see RFI 2.</t>
        </is>
      </c>
      <c r="AA47" s="5" t="inlineStr">
        <is>
          <t>A-401 (PDF p.7)</t>
        </is>
      </c>
    </row>
    <row r="48"/>
    <row r="49">
      <c r="A49" s="15" t="inlineStr">
        <is>
          <t>Total openings</t>
        </is>
      </c>
      <c r="C49" s="15">
        <f>SUM(C10:C42)+SUM(C45:C47)</f>
        <v/>
      </c>
      <c r="D49" s="15">
        <f>SUMPRODUCT(C10:C42,D10:D42)+SUM(C45:C47)</f>
        <v/>
      </c>
      <c r="E49" s="15" t="n"/>
      <c r="F49" s="15" t="n"/>
      <c r="G49" s="16" t="inlineStr">
        <is>
          <t>&lt;- openings / door leaves (AB-101 doors excluded until sheet supplied)</t>
        </is>
      </c>
    </row>
  </sheetData>
  <autoFilter ref="A9:AA42"/>
  <mergeCells count="2">
    <mergeCell ref="A1:AA1"/>
    <mergeCell ref="A3:AA3"/>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J22"/>
  <sheetViews>
    <sheetView showGridLines="1" workbookViewId="0">
      <pane xSplit="1" ySplit="9" topLeftCell="B10" activePane="bottomRight" state="frozen"/>
      <selection pane="topRight" activeCell="A1" sqref="A1"/>
      <selection pane="bottomLeft" activeCell="A1" sqref="A1"/>
      <selection pane="bottomRight" activeCell="A1" sqref="A1"/>
    </sheetView>
  </sheetViews>
  <sheetFormatPr baseColWidth="8" defaultRowHeight="15"/>
  <cols>
    <col width="28" customWidth="1" min="1" max="1"/>
    <col width="12" customWidth="1" min="2" max="2"/>
    <col width="30" customWidth="1" min="3" max="3"/>
    <col width="40" customWidth="1" min="4" max="4"/>
    <col width="14" customWidth="1" min="5" max="5"/>
    <col width="34" customWidth="1" min="6" max="6"/>
    <col width="44" customWidth="1" min="7" max="7"/>
    <col width="11" customWidth="1" min="8" max="8"/>
    <col width="52" customWidth="1" min="9" max="9"/>
    <col width="34" customWidth="1" min="10" max="10"/>
  </cols>
  <sheetData>
    <row r="1" ht="22" customHeight="1">
      <c r="A1" s="1" t="inlineStr">
        <is>
          <t>Door &amp; Glazing Product Details</t>
        </is>
      </c>
    </row>
    <row r="2">
      <c r="A2" s="2" t="inlineStr">
        <is>
          <t>About This Tab</t>
        </is>
      </c>
    </row>
    <row r="3" ht="78" customHeight="1">
      <c r="A3" s="3" t="inlineStr">
        <is>
          <t>What Division 08 says about each DOOR product: basis of design, approved manufacturers, standards and financial terms. Window, glazing and mirror sections are intentionally excluded for this door-focused mockup. For each row open the cited PDF pages and confirm they match.</t>
        </is>
      </c>
    </row>
    <row r="4">
      <c r="A4" s="2" t="inlineStr">
        <is>
          <t>Job Name:</t>
        </is>
      </c>
      <c r="B4" t="inlineStr">
        <is>
          <t>StarrMills.batch-20261017-044906 (doors + glazing)</t>
        </is>
      </c>
    </row>
    <row r="5">
      <c r="A5" s="2" t="inlineStr">
        <is>
          <t>Bid Due Date:</t>
        </is>
      </c>
      <c r="B5" t="inlineStr">
        <is>
          <t>[Enter bid due date]</t>
        </is>
      </c>
    </row>
    <row r="6">
      <c r="A6" s="2" t="inlineStr">
        <is>
          <t>Prepared By:</t>
        </is>
      </c>
      <c r="B6" t="inlineStr">
        <is>
          <t>[Enter estimator name]</t>
        </is>
      </c>
    </row>
    <row r="7"/>
    <row r="8"/>
    <row r="9" ht="32" customHeight="1">
      <c r="A9" s="4" t="inlineStr">
        <is>
          <t>Product Name</t>
        </is>
      </c>
      <c r="B9" s="4" t="inlineStr">
        <is>
          <t>Spec Section</t>
        </is>
      </c>
      <c r="C9" s="4" t="inlineStr">
        <is>
          <t>Basis of Design</t>
        </is>
      </c>
      <c r="D9" s="4" t="inlineStr">
        <is>
          <t>Approved Manufacturer(s)</t>
        </is>
      </c>
      <c r="E9" s="4" t="inlineStr">
        <is>
          <t>Approved Equal Allowed?</t>
        </is>
      </c>
      <c r="F9" s="4" t="inlineStr">
        <is>
          <t>Financial Details</t>
        </is>
      </c>
      <c r="G9" s="4" t="inlineStr">
        <is>
          <t>Standards</t>
        </is>
      </c>
      <c r="H9" s="4" t="inlineStr">
        <is>
          <t>Confidence</t>
        </is>
      </c>
      <c r="I9" s="4" t="inlineStr">
        <is>
          <t>Explanation</t>
        </is>
      </c>
      <c r="J9" s="4" t="inlineStr">
        <is>
          <t>Citations</t>
        </is>
      </c>
    </row>
    <row r="10" ht="190" customHeight="1">
      <c r="A10" s="5" t="inlineStr">
        <is>
          <t>Hollow Metal Frames</t>
        </is>
      </c>
      <c r="B10" s="5" t="inlineStr">
        <is>
          <t>08 12 13</t>
        </is>
      </c>
      <c r="C10" s="5" t="inlineStr">
        <is>
          <t>No basis of design found</t>
        </is>
      </c>
      <c r="D10" s="5" t="inlineStr">
        <is>
          <t>• Ceco Door Products; an Assa Abloy Group company
• Curries Company; an Assa Abloy Group company
• Republic; Allegion
• Steelcraft; Allegion</t>
        </is>
      </c>
      <c r="E10" s="5" t="inlineStr">
        <is>
          <t>Not addressed</t>
        </is>
      </c>
      <c r="F10" s="5" t="inlineStr">
        <is>
          <t>None stated</t>
        </is>
      </c>
      <c r="G10" s="5" t="inlineStr">
        <is>
          <t>NAAMM-HMMA 803 / SDI A250.8 Level 2 (heavy duty frames)
SDI A250.4 Level B (physical performance)
NFPA 80, NFPA 252 / UL 10C (fire-rated assemblies)
UL 1784 + NFPA 105 (smoke/draft control)
ASTM A1008, A653 (steel sheet); ASTM A879, A153 (anchors)
SDI A250.11 / NAAMM-HMMA 840 (installation)</t>
        </is>
      </c>
      <c r="H10" s="5" t="inlineStr">
        <is>
          <t>High</t>
        </is>
      </c>
      <c r="I10" s="5" t="inlineStr">
        <is>
          <t>Section covers FRAMES only (split spec); doors are in 08 14 16 (wood) and 08 16 13 (FRP). 0.053" (16 ga) face-welded frames; exterior frames metallic-coated A40; knocked-down frames only in existing construction. Frame depth/throat is not specified - shop drawings must detail each wall opening condition (1.5.B).</t>
        </is>
      </c>
      <c r="J10" s="5" t="inlineStr">
        <is>
          <t>• Approved Manufacturer(s) (Sec 08 12 13): p. 580
• Standards (Sec 08 12 13): p. 579, 581, 582, 585</t>
        </is>
      </c>
    </row>
    <row r="11" ht="190" customHeight="1">
      <c r="A11" s="5" t="inlineStr">
        <is>
          <t>Flush Wood Doors</t>
        </is>
      </c>
      <c r="B11" s="5" t="inlineStr">
        <is>
          <t>08 14 16</t>
        </is>
      </c>
      <c r="C11" s="5" t="inlineStr">
        <is>
          <t>Doors: none. Metal light frames: Anemostat Door Products "LoPro" (2.4.A)</t>
        </is>
      </c>
      <c r="D11" s="5" t="inlineStr">
        <is>
          <t>• Masonite Architectural
• Oshkosh Door Company
• VT Industries, Inc.</t>
        </is>
      </c>
      <c r="E11" s="5" t="inlineStr">
        <is>
          <t>Not addressed</t>
        </is>
      </c>
      <c r="F11" s="5" t="inlineStr">
        <is>
          <t>• Special warranty: manufacturer repairs/replaces failed doors; solid-core interior doors warranted for the LIFE OF INSTALLATION, including installation and finishing cost of replacement.</t>
        </is>
      </c>
      <c r="G11" s="5" t="inlineStr">
        <is>
          <t>WDMA I.S.1-A (Extra Heavy Duty)
NFPA 80, NFPA 252, UL 10C (fire-rated doors)
UL 1784, NFPA 105 (smoke/draft)
ANSI A208.1 (particleboard core)
BHMA A156.115-W, DHI-WDHS-3 (hardware prep/locations)</t>
        </is>
      </c>
      <c r="H11" s="5" t="inlineStr">
        <is>
          <t>High</t>
        </is>
      </c>
      <c r="I11" s="5" t="inlineStr">
        <is>
          <t>1-3/4" solid-core, wood-veneer faces, factory finished. Vision-light glass is by Sec 08 80 00 / 08 88 13; the spec does not say whether the door maker or glazier installs it (RFI 5).</t>
        </is>
      </c>
      <c r="J11" s="5" t="inlineStr">
        <is>
          <t>• Approved Manufacturer(s) (Sec 08 14 16): p. 589
• Basis of Design (light frames) (Sec 08 14 16): p. 590
• Financial Details (Sec 08 14 16): p. 588
• Standards (Sec 08 14 16): p. 589, 590, 591, 592</t>
        </is>
      </c>
    </row>
    <row r="12" ht="190" customHeight="1">
      <c r="A12" s="5" t="inlineStr">
        <is>
          <t>Fiberglass Reinforced Polyester (FRP) Doors</t>
        </is>
      </c>
      <c r="B12" s="5" t="inlineStr">
        <is>
          <t>08 16 13</t>
        </is>
      </c>
      <c r="C12" s="5" t="inlineStr">
        <is>
          <t>No single basis of design; two named products</t>
        </is>
      </c>
      <c r="D12" s="5" t="inlineStr">
        <is>
          <t>• FRP Architectural Doors, Inc.; FD-25
• Special Lite; SL17</t>
        </is>
      </c>
      <c r="E12" s="5" t="inlineStr">
        <is>
          <t>Not addressed</t>
        </is>
      </c>
      <c r="F12" s="5" t="inlineStr">
        <is>
          <t>• Manufacturer warranty: repair or replace doors failing in materials/workmanship, including installation for replacement. TEN YEARS from Substantial Completion.</t>
        </is>
      </c>
      <c r="G12" s="5" t="inlineStr">
        <is>
          <t>NFPA 80 + NFPA 252 (fire-rated doors - 20-minute only)
ASTM E84 (face-sheet flame/smoke)
ASTM D256, D570, D1242, D2583 (face-sheet properties)
ASTM B221, B209 (aluminum members)</t>
        </is>
      </c>
      <c r="H12" s="5" t="inlineStr">
        <is>
          <t>High</t>
        </is>
      </c>
      <c r="I12" s="5" t="inlineStr">
        <is>
          <t>1-3/4" flush FRP doors for exterior, interior AND toilet stall doors; shipped with hardware installed by the door maker except closers/holders. Fire-rated FRP is specified only for 20-minute doors, but the schedule shows 60-minute FRP doors 103 and 201.1 (RFI 3).</t>
        </is>
      </c>
      <c r="J12" s="5" t="inlineStr">
        <is>
          <t>• Products (Sec 08 16 13): p. 594
• Financial Details (Sec 08 16 13): p. 594
• Standards (Sec 08 16 13): p. 595, 597</t>
        </is>
      </c>
    </row>
    <row r="13" ht="190" customHeight="1">
      <c r="A13" s="5" t="inlineStr">
        <is>
          <t>Access Doors &amp; Frames</t>
        </is>
      </c>
      <c r="B13" s="5" t="inlineStr">
        <is>
          <t>08 31 13</t>
        </is>
      </c>
      <c r="C13" s="5" t="inlineStr">
        <is>
          <t>No basis of design found</t>
        </is>
      </c>
      <c r="D13" s="5" t="inlineStr">
        <is>
          <t>• Acudor Products, Inc.
• Best Access Doors
• Karp Associates, Inc.</t>
        </is>
      </c>
      <c r="E13" s="5" t="inlineStr">
        <is>
          <t>Not addressed</t>
        </is>
      </c>
      <c r="F13" s="5" t="inlineStr">
        <is>
          <t>None stated</t>
        </is>
      </c>
      <c r="G13" s="5" t="inlineStr">
        <is>
          <t>NFPA 80, NFPA 252 (vertical fire-rated access doors)
ASTM E119 (horizontal fire-rated)
ASTM A36 and A1008/A591/A786 (steel)</t>
        </is>
      </c>
      <c r="H13" s="5" t="inlineStr">
        <is>
          <t>High</t>
        </is>
      </c>
      <c r="I13" s="5" t="inlineStr">
        <is>
          <t>Flush access doors with exposed trim at masonry walls and plywood ceilings; 0.060" minimum door sheet. Not on the door schedule (location by coordination).</t>
        </is>
      </c>
      <c r="J13" s="5" t="inlineStr">
        <is>
          <t>• Approved Manufacturer(s) (Sec 08 31 13): p. 601
• Standards (Sec 08 31 13): p. 600</t>
        </is>
      </c>
    </row>
    <row r="14" ht="190" customHeight="1">
      <c r="A14" s="5" t="inlineStr">
        <is>
          <t>Coiling Counter Doors</t>
        </is>
      </c>
      <c r="B14" s="5" t="inlineStr">
        <is>
          <t>08 33 13</t>
        </is>
      </c>
      <c r="C14" s="5" t="inlineStr">
        <is>
          <t>No basis of design found</t>
        </is>
      </c>
      <c r="D14" s="5" t="inlineStr">
        <is>
          <t>• Asta America; by Janus International
• C.H.I. Overhead Doors
• Cookson Company
• Cornell Innovative Door Solutions
• Overhead Door Corporation
• Raynor</t>
        </is>
      </c>
      <c r="E14" s="5" t="inlineStr">
        <is>
          <t>Not addressed</t>
        </is>
      </c>
      <c r="F14" s="5" t="inlineStr">
        <is>
          <t>None stated (no warranty article found in the section)</t>
        </is>
      </c>
      <c r="G14" s="5" t="inlineStr">
        <is>
          <t>ASTM A653 (galvanized steel curtain)
ASTM E84 / UL 723 (surface burning)</t>
        </is>
      </c>
      <c r="H14" s="5" t="inlineStr">
        <is>
          <t>High</t>
        </is>
      </c>
      <c r="I14" s="5" t="inlineStr">
        <is>
          <t>Applies to schedule doors 103.2, 201.3, 201.4 (8'-0" x 4'-6", type OHCS). Manual push-up operation, face-of-wall square hood, no sill, galvanized flat-slat curtain, 20,000 cycles, powder-coat finish; all hardware by the shutter manufacturer (hardware set 13).</t>
        </is>
      </c>
      <c r="J14" s="5" t="inlineStr">
        <is>
          <t>• Approved Manufacturer(s) (Sec 08 33 13): p. 604
• Standards (Sec 08 33 13): p. 605, 606
• Operation / construction (Sec 08 33 13): p. 605</t>
        </is>
      </c>
    </row>
    <row r="15" ht="190" customHeight="1">
      <c r="A15" s="5" t="inlineStr">
        <is>
          <t>Aluminum-Framed Entrances &amp; Storefronts</t>
        </is>
      </c>
      <c r="B15" s="5" t="inlineStr">
        <is>
          <t>08 41 13</t>
        </is>
      </c>
      <c r="C15" s="5" t="inlineStr">
        <is>
          <t>Kawneer Series 451T (2" x 4 1/2" frame) exterior; Series 451 (2" x 4 1/2") interior</t>
        </is>
      </c>
      <c r="D15" s="5" t="inlineStr">
        <is>
          <t>• EFCO Corporation
• Kawneer North America
• Oldcastle Building Envelope
• Tubelite
• YKK AP America, Inc.</t>
        </is>
      </c>
      <c r="E15" s="5" t="inlineStr">
        <is>
          <t>Yes (comparable products permitted)</t>
        </is>
      </c>
      <c r="F15" s="5" t="inlineStr">
        <is>
          <t>• 5-year manufacturer special warranty against defective materials or workmanship</t>
        </is>
      </c>
      <c r="G15" s="5" t="inlineStr">
        <is>
          <t>ASTM E330, E283, E331 (structural, air, water)
NFRC 100, NFRC 200 (thermal, SHGC)
AAMA 611 (anodic finish)</t>
        </is>
      </c>
      <c r="H15" s="5" t="inlineStr">
        <is>
          <t>High</t>
        </is>
      </c>
      <c r="I15" s="5" t="inlineStr">
        <is>
          <t>Covers aluminum entrance doors and storefront framing together. On the door schedule only 1002C has an aluminum frame, and its frame type is not shown anywhere (RFI 6). Entrance door hardware comes from Sec 08 71 00 (hardware set 16).</t>
        </is>
      </c>
      <c r="J15" s="5" t="inlineStr">
        <is>
          <t>• Basis of Design (Sec 08 41 13): p. 612
• Approved Manufacturer(s) / equal (Sec 08 41 13): p. 612
• Financial Details (Sec 08 41 13): p. 610, 611
• Standards (Sec 08 41 13): p. 610, 611, 612, 615</t>
        </is>
      </c>
    </row>
    <row r="16" ht="190" customHeight="1">
      <c r="A16" s="5" t="inlineStr">
        <is>
          <t>Door Hardware</t>
        </is>
      </c>
      <c r="B16" s="5" t="inlineStr">
        <is>
          <t>08 71 00</t>
        </is>
      </c>
      <c r="C16" s="5" t="inlineStr">
        <is>
          <t>Per hardware headings (* = manufacturer referenced in hardware sets): Ives 5BB hinges; Schlage L9000; Von Duprin 98 exit devices; LCN 4010/4110/4020 closers; Glynn Johnson overhead stops; Zero thresholds/gasketing</t>
        </is>
      </c>
      <c r="D16" s="5" t="inlineStr">
        <is>
          <t>Hinges: Ives*, Stanley, McKinney
Continuous hinges: Ives*, Select, Markar
Locks: Schlage L9000*, Sargent 8200, Best 45H, Schlage L400
Exit devices: Von Duprin 98*, Falcon 25, Sargent 8000
Closers: LCN*, Norton 9500, Corbin Russwin DC8000
OH stops: Glynn Johnson*, Rixson Firemark
Thresholds/gasketing: Zero*, Pemko, Reese
(plates, pulls, stops: Ives*, Trimco, Rockwood)</t>
        </is>
      </c>
      <c r="E16" s="5" t="inlineStr">
        <is>
          <t>Conditional (written substitution request 14 days before bid opening)</t>
        </is>
      </c>
      <c r="F16" s="5" t="inlineStr">
        <is>
          <t>• Locksets 10 yr; electromechanical locksets 3 yr
• Exit devices 10 yr; electromechanical exit devices 3 yr
• Surface closers 30 yr (10 yr / 2 yr electric per 2.2.H); concealed closers 15 yr
• Power supplies 3 yr; weatherstrip/gasketing 5 yr; overhead stops 10 yr (all from Substantial Completion)</t>
        </is>
      </c>
      <c r="G16" s="5" t="inlineStr">
        <is>
          <t>UL 10C, UL 305 (fire doors / panic)
NFPA 80
ANSI A117.1 (accessibility)
ANSI/BHMA A156.1 (butt hinges), A156.13 (mortise locks), A156.26 (continuous hinges)</t>
        </is>
      </c>
      <c r="H16" s="5" t="inlineStr">
        <is>
          <t>High</t>
        </is>
      </c>
      <c r="I16" s="5" t="inlineStr">
        <is>
          <t>Seventeen hardware sets (01-17) are keyed to door numbers and are joined to the door schedule on the first tab. Sets 14-16 are electrified (power transfers, electrified panic, readers, contacts).</t>
        </is>
      </c>
      <c r="J16" s="5" t="inlineStr">
        <is>
          <t>• Approved Manufacturer(s) (Sec 08 71 00): p. 649, 650, 651, 652, 653, 654, 655, 656, 657
• Substitutions (Sec 08 71 00): p. 648
• Financial Details (Sec 08 71 00): p. 649, 654
• Standards (Sec 08 71 00): p. 646, 648, 650, 652, 653, 654, 658
Hardware sets: pp. 660-665</t>
        </is>
      </c>
    </row>
    <row r="17" ht="190" customHeight="1">
      <c r="A17" s="5" t="inlineStr">
        <is>
          <t>Aluminum Windows</t>
        </is>
      </c>
      <c r="B17" s="5" t="inlineStr">
        <is>
          <t>08 51 13</t>
        </is>
      </c>
      <c r="C17" s="5" t="inlineStr">
        <is>
          <t>Kawneer Co.; Series 8400 TL (4” frame depth)</t>
        </is>
      </c>
      <c r="D17" s="5" t="inlineStr">
        <is>
          <t>• EFCO Corporation.
• Kawneer Company, Inc.
• Wausau Window and Wall Systems.
• Winco Manufacturing Co.
• YKK AP America Inc.
• Vistawall</t>
        </is>
      </c>
      <c r="E17" s="5" t="inlineStr">
        <is>
          <t>Yes</t>
        </is>
      </c>
      <c r="F17" s="5" t="inlineStr">
        <is>
          <t>• 2-year manufacturer's warranty for windows from date of Substantial Completion
• 5-year manufacturer's warranty for glazing units from date of Substantial Completion
• 20-year manufacturer's warranty for aluminum finish from date of Substantial Completion</t>
        </is>
      </c>
      <c r="G17" s="5" t="inlineStr">
        <is>
          <t>AAMA/WDMA/CSA 101/I.S.2/A440: window performance standards and ratings
NFRC 100: thermal transmittance testing
NFRC 200: solar heat-gain coefficient testing
AAMA 1503: condensation-resistance testing
ASTM E90: laboratory sound transmission loss testing
ASTM E413: sound transmission class rating determination
ASTM E1332: outdoor-indoor transmission class rating determination
ASTM E2190: insulating-glass units specification
ASTM C1036: flat glass specification
AAMA 907: hardware corrosion-resistant coatings
AAMA 611: architecturally finished clear anodic coatings
ASTM E2112: window installation practice
AAMA 502: field testing of newly installed fenestration products</t>
        </is>
      </c>
      <c r="H17" s="5" t="inlineStr">
        <is>
          <t>High</t>
        </is>
      </c>
      <c r="I17" s="5" t="inlineStr">
        <is>
          <t>Section 085113 explicitly covers Aluminum Windows, naming Kawneer Series 8400 TL as the basis-of-design product, along with acceptable alternative manufacturers, comprehensive performance standards, and specific warranty terms.</t>
        </is>
      </c>
      <c r="J17" s="5" t="inlineStr">
        <is>
          <t>• Basis of Design (Sec 08 51 13): p. 631?
• Approved Manufacturer(s) (Sec 08 51 13): p. 632
• Financial Details (Sec 08 51 13): p. 630
• Standards (Sec 08 51 13): p. 631, 632, 634?, 635?</t>
        </is>
      </c>
    </row>
    <row r="18" ht="190" customHeight="1">
      <c r="A18" s="5" t="inlineStr">
        <is>
          <t>Glazing</t>
        </is>
      </c>
      <c r="B18" s="5" t="inlineStr">
        <is>
          <t>08 80 00 / 08 88 13</t>
        </is>
      </c>
      <c r="C18" s="5" t="inlineStr">
        <is>
          <t>PPG Industries, Solarban 70 on Solexia (2) + ½” air + clear
Glazing: PPG Industries, Solarban 70 on Solexia (2) + ½” air + clear</t>
        </is>
      </c>
      <c r="D18" s="5" t="inlineStr">
        <is>
          <t>• Glazing: AGC Glass Company North America, Inc.
• Glazing: Cardinal Glass Industries.
• Glazing: Guardian Glass.
• Glazing: Oldcastle BuildingEnvelope.
• Glazing: Pilkington North America Inc.
• Glazing: Vitro Architectural Glass.
• Glazing: Viracon, Inc.
• Fire-Resistant Glazing: SaftiFirst; Superlite II XL
• Fire-Resistant Glazing: AGC; Pyrobel.
• Fire-Resistant Glazing: Technical Glass Products; Pyrostop.</t>
        </is>
      </c>
      <c r="E18" s="5" t="inlineStr">
        <is>
          <t>Unknown</t>
        </is>
      </c>
      <c r="F18" s="5" t="inlineStr">
        <is>
          <t>• Glazing: 10-year replacement warranty for coated-glass units against deterioration
• Glazing: 5-year replacement warranty for laminated-glass units against deterioration
• Glazing: 10-year replacement warranty for insulating-glass units against hermetic seal failure
• Fire-Resistant Glazing: 5-year replacement warranty for laminated fire-resistant glass against deterioration</t>
        </is>
      </c>
      <c r="G18" s="5" t="inlineStr">
        <is>
          <t>16 CFR 1201, Category II: safety glazing
ASTM C1048: fully tempered float glass
ASTM C1172: laminated glass
ASTM E2190: insulating-glass units
ASTM E 119: fire-resistance-rated glazing
UL 263: fire-resistance-rated glazing</t>
        </is>
      </c>
      <c r="H18" s="5" t="inlineStr">
        <is>
          <t>High</t>
        </is>
      </c>
      <c r="I18" s="5" t="inlineStr">
        <is>
          <t>Glazing scope is split across Section 088000 (Glazing) and Section 088813 (Fire-Resistant Glazing). Each section specifies its own unique manufacturer requirements and financial warranty obligations, which are broken out into individual sub-products.
Glazing: Section 088000 covers glass and glazing, naming PPG Industries Solarban 70 on Solexia as the basis of design, listing seven approved glass manufacturers, and specifying 10-year warranties on coated and insulating glass, plus a 5-year warranty on laminated glass.
Fire-Resistant Glazing: Section 088813 covers fire-resistance-rated glazing, listing three approved manufacturers/products with intumescent interlayers, no basis of design designated, and a 5-year warranty requirement for laminated glass.</t>
        </is>
      </c>
      <c r="J18" s="5" t="inlineStr">
        <is>
          <t>• Basis of Design (Sec 08 80 00): p. 676?
• Approved Manufacturer(s) (Sec 08 80 00, 08 88 13): p. 669, 688
• Financial Details (Sec 08 80 00, 08 88 13): p. 668, 669, 686
• Standards (Sec 08 80 00, 08 88 13): p. 669?, 671, 687?</t>
        </is>
      </c>
    </row>
    <row r="19" ht="190" customHeight="1">
      <c r="A19" s="5" t="inlineStr">
        <is>
          <t>Mirrors</t>
        </is>
      </c>
      <c r="B19" s="5" t="inlineStr">
        <is>
          <t>08 83 00</t>
        </is>
      </c>
      <c r="C19" s="5" t="inlineStr">
        <is>
          <t>No basis of design found</t>
        </is>
      </c>
      <c r="D19" s="5" t="inlineStr"/>
      <c r="E19" s="5" t="inlineStr">
        <is>
          <t>Unknown</t>
        </is>
      </c>
      <c r="F19" s="5" t="inlineStr">
        <is>
          <t>• 5-year manufacturer special warranty against mirror deterioration</t>
        </is>
      </c>
      <c r="G19" s="5" t="inlineStr">
        <is>
          <t>ASTM C 1503: silvered flat glass mirrors
16 CFR 1201, Category II: safety glazing for film-backed tempered mirrors</t>
        </is>
      </c>
      <c r="H19" s="5" t="inlineStr">
        <is>
          <t>High</t>
        </is>
      </c>
      <c r="I19" s="5" t="inlineStr">
        <is>
          <t>Section 088300 is dedicated to silvered flat glass mirrors, including film-backed tempered safety mirrors. It specifies standards (ASTM C 1503, 16 CFR 1201) and a 5-year warranty, but lists no specific manufacturers or basis of design.</t>
        </is>
      </c>
      <c r="J19" s="5" t="inlineStr">
        <is>
          <t>• Financial Details (Sec 08 83 00): p. 680
• Standards (Sec 08 83 00): p. 680</t>
        </is>
      </c>
    </row>
    <row r="20" ht="190" customHeight="1">
      <c r="A20" s="5" t="inlineStr">
        <is>
          <t>Curtain Wall</t>
        </is>
      </c>
      <c r="B20" s="5" t="inlineStr">
        <is>
          <t>08 44 13</t>
        </is>
      </c>
      <c r="C20" s="5" t="inlineStr">
        <is>
          <t>Kawneer Co.; 1600 Wall System 1 with framing members having a face dimension of 2 1/2" with an overall depth of 7"</t>
        </is>
      </c>
      <c r="D20" s="5" t="inlineStr">
        <is>
          <t>• EFCO Corporation
• Kawneer North America
• Oldcastle BuildingEnvelope
• Tubelite
• YKK AP America, Inc.</t>
        </is>
      </c>
      <c r="E20" s="5" t="inlineStr">
        <is>
          <t>Yes</t>
        </is>
      </c>
      <c r="F20" s="5" t="inlineStr">
        <is>
          <t>• 5-year manufacturer special assembly warranty against material or workmanship failure</t>
        </is>
      </c>
      <c r="G20" s="5" t="inlineStr">
        <is>
          <t>ASTM E330/E330M: structural performance under wind load
ASTM E331: static water penetration resistance
AAMA 501.1: dynamic water penetration resistance
AAMA 501.4: interstory drift accommodation
ASCE/SEI 7: seismic performance
NFRC 100: thermal transmittance testing
NFRC 200: solar heat gain coefficient testing
ASTM E283: air leakage testing
AAMA 1503: condensation resistance factor
AAMA 611: clear anodic finish
AAMA 501.2: field water-spray testing
ASTM E1105: field water penetration resistance</t>
        </is>
      </c>
      <c r="H20" s="5" t="inlineStr">
        <is>
          <t>High</t>
        </is>
      </c>
      <c r="I20" s="5" t="inlineStr">
        <is>
          <t>Glazed aluminum curtain walls are specified in dedicated Section 084413, complete with a clear basis-of-design product (Kawneer 1600 Wall System 1), acceptable comparable manufacturers, a 5-year warranty requirement, and comprehensive industry performance standards.</t>
        </is>
      </c>
      <c r="J20" s="5" t="inlineStr">
        <is>
          <t>• Basis of Design (Sec 08 44 13): p. 624?
• Approved Manufacturer(s) (Sec 08 44 13): p. 624
• Financial Details (Sec 08 44 13): p. 621
• Standards (Sec 08 44 13): p. 622, 623?, 626, 628?</t>
        </is>
      </c>
    </row>
    <row r="21"/>
    <row r="22" ht="48" customHeight="1">
      <c r="A22" s="3" t="inlineStr">
        <is>
          <t>Glazing review note: This project manual has no Aluminum-Clad Wood Terrace Doors, Vinyl Windows, Automatic Entrances, or Window Wall section.</t>
        </is>
      </c>
    </row>
  </sheetData>
  <mergeCells count="3">
    <mergeCell ref="A22:J22"/>
    <mergeCell ref="A1:J1"/>
    <mergeCell ref="A3:J3"/>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F18"/>
  <sheetViews>
    <sheetView showGridLines="1" workbookViewId="0">
      <pane ySplit="7" topLeftCell="A8" activePane="bottomLeft" state="frozen"/>
      <selection pane="bottomLeft" activeCell="A1" sqref="A1"/>
    </sheetView>
  </sheetViews>
  <sheetFormatPr baseColWidth="8" defaultRowHeight="15"/>
  <cols>
    <col width="14" customWidth="1" min="1" max="1"/>
    <col width="11" customWidth="1" min="2" max="2"/>
    <col width="11" customWidth="1" min="3" max="3"/>
    <col width="16" customWidth="1" min="4" max="4"/>
    <col width="70" customWidth="1" min="5" max="5"/>
    <col width="70" customWidth="1" min="6" max="6"/>
  </cols>
  <sheetData>
    <row r="1">
      <c r="A1" s="1" t="inlineStr">
        <is>
          <t>Window &amp; Storefront Schedule (From Plans)</t>
        </is>
      </c>
    </row>
    <row r="2">
      <c r="A2" s="2" t="inlineStr">
        <is>
          <t>About This Tab</t>
        </is>
      </c>
    </row>
    <row r="3" ht="60" customHeight="1">
      <c r="A3" s="3" t="inlineStr">
        <is>
          <t>Window and storefront takeoff read from the plan drawings (glazing review, kept as-is). Values are copied as shown. The source sheet is named above each table; page numbers are PDF pages of the supplied 21-page plan set (the original glazing review cited pages 45 and 46 of a longer set). The A-861 window schedule table has no rows in the source review.</t>
        </is>
      </c>
    </row>
    <row r="4">
      <c r="A4" s="2" t="inlineStr">
        <is>
          <t>Job Name:</t>
        </is>
      </c>
      <c r="B4" t="inlineStr">
        <is>
          <t>StarrMills.batch-20261017-044906 (doors + glazing)</t>
        </is>
      </c>
    </row>
    <row r="5">
      <c r="A5" s="2" t="inlineStr">
        <is>
          <t>Bid Due Date:</t>
        </is>
      </c>
      <c r="B5" t="inlineStr">
        <is>
          <t>[Enter bid due date]</t>
        </is>
      </c>
    </row>
    <row r="6">
      <c r="A6" s="2" t="inlineStr">
        <is>
          <t>Prepared By:</t>
        </is>
      </c>
      <c r="B6" t="inlineStr">
        <is>
          <t>[Enter estimator name]</t>
        </is>
      </c>
    </row>
    <row r="8">
      <c r="A8" s="12" t="inlineStr">
        <is>
          <t>STOREFRONT AND CURTAINWALL ELEVATIONS - A-831 (PDF p.17)</t>
        </is>
      </c>
    </row>
    <row r="9">
      <c r="A9" s="4" t="inlineStr">
        <is>
          <t>Name / Tag</t>
        </is>
      </c>
      <c r="B9" s="4" t="inlineStr">
        <is>
          <t>Width (W)</t>
        </is>
      </c>
      <c r="C9" s="4" t="inlineStr">
        <is>
          <t>Height (H)</t>
        </is>
      </c>
      <c r="D9" s="4" t="inlineStr">
        <is>
          <t>Symbol / Elevation Key</t>
        </is>
      </c>
      <c r="E9" s="4" t="inlineStr">
        <is>
          <t>Frame / Bay Configuration</t>
        </is>
      </c>
      <c r="F9" s="4" t="inlineStr">
        <is>
          <t>Glazing &amp; Special Notes</t>
        </is>
      </c>
    </row>
    <row r="10">
      <c r="A10" s="5" t="inlineStr">
        <is>
          <t>CW01</t>
        </is>
      </c>
      <c r="B10" s="5" t="inlineStr">
        <is>
          <t>87'-0"</t>
        </is>
      </c>
      <c r="C10" s="5" t="inlineStr">
        <is>
          <t>24'-8"</t>
        </is>
      </c>
      <c r="D10" s="5" t="inlineStr">
        <is>
          <t>6/A-831</t>
        </is>
      </c>
      <c r="E10" s="5" t="inlineStr">
        <is>
          <t>Portal / bridge curtain wall framing; 19 bays wide at upper ribbon (two end bays 3'-2 1/2" and 3'-1 1/4" each side, 15 bays at 4'-11 1/2"); 2 side towers extending to floor (2 bays each). Tiers: upper 4'-8 1/4", second 5'-2 1/2", lower tiers 7'-5 1/4" and 7'-4"</t>
        </is>
      </c>
      <c r="F10" s="5" t="inlineStr">
        <is>
          <t>Type GI1 (1 1/8" tinted laminated IGU); tempered glazing at lower corner lites; Sill elevation: Aux Gym Level 1 (0'-0"); Head AH6, jamb AJ2, intermediate AJ5, sill AS1</t>
        </is>
      </c>
    </row>
    <row r="11">
      <c r="A11" s="5" t="inlineStr">
        <is>
          <t>CW02</t>
        </is>
      </c>
      <c r="B11" s="5" t="inlineStr">
        <is>
          <t>63'-0"</t>
        </is>
      </c>
      <c r="C11" s="5" t="inlineStr">
        <is>
          <t>9'-8"</t>
        </is>
      </c>
      <c r="D11" s="5" t="inlineStr">
        <is>
          <t>5/A-831</t>
        </is>
      </c>
      <c r="E11" s="5" t="inlineStr">
        <is>
          <t>12x2 lites (12 equal bays, 2 tiers: upper tier 4'-8", lower tier with 2 1/2" intermediate transom)</t>
        </is>
      </c>
      <c r="F11" s="5" t="inlineStr">
        <is>
          <t>Type GI1 (1 1/8" tinted laminated IGU); Sill elevation: Level 2 (15'-0"); Head AH6, jamb AJ2, sill AS2</t>
        </is>
      </c>
    </row>
    <row r="12">
      <c r="A12" s="5" t="inlineStr">
        <is>
          <t>SFT01</t>
        </is>
      </c>
      <c r="B12" s="5" t="inlineStr">
        <is>
          <t>4'-0"</t>
        </is>
      </c>
      <c r="C12" s="5" t="inlineStr">
        <is>
          <t>4'-0"</t>
        </is>
      </c>
      <c r="D12" s="5" t="inlineStr">
        <is>
          <t>4/A-831</t>
        </is>
      </c>
      <c r="E12" s="5" t="inlineStr">
        <is>
          <t>1x1 lite punched storefront opening</t>
        </is>
      </c>
      <c r="F12" s="5" t="inlineStr">
        <is>
          <t>Type GI1 (1 1/8" tinted laminated IGU); Sill elevation: 7'-4" above Aux Gym Level 1 (0'-0"); Head AH2, jamb AJ5, sill AS3</t>
        </is>
      </c>
    </row>
    <row r="13">
      <c r="A13" s="5" t="inlineStr">
        <is>
          <t>SFT02</t>
        </is>
      </c>
      <c r="B13" s="5" t="inlineStr">
        <is>
          <t>60'-0"</t>
        </is>
      </c>
      <c r="C13" s="5" t="inlineStr">
        <is>
          <t>9'-4"</t>
        </is>
      </c>
      <c r="D13" s="5" t="inlineStr">
        <is>
          <t>3/A-831</t>
        </is>
      </c>
      <c r="E13" s="5" t="inlineStr">
        <is>
          <t>12x2 lites (12 equal bays, 2 tiers: upper tier 7'-4", lower tier 2'-0")</t>
        </is>
      </c>
      <c r="F13" s="5" t="inlineStr">
        <is>
          <t>Type GI1 (1 1/8" tinted laminated IGU); Sill elevation: Aux Gym Level 1 (0'-0"); Head AH4, jamb AJ5, sill AS3</t>
        </is>
      </c>
    </row>
    <row r="14">
      <c r="A14" s="5" t="inlineStr">
        <is>
          <t>SFT03</t>
        </is>
      </c>
      <c r="B14" s="5" t="inlineStr">
        <is>
          <t>8'-0"</t>
        </is>
      </c>
      <c r="C14" s="5" t="inlineStr">
        <is>
          <t>9'-4"</t>
        </is>
      </c>
      <c r="D14" s="5" t="inlineStr">
        <is>
          <t>2/A-831</t>
        </is>
      </c>
      <c r="E14" s="5" t="inlineStr">
        <is>
          <t>2x2 lites (2 bays at 4'-0", 2 tiers: upper tier 7'-4", lower tier 2'-0")</t>
        </is>
      </c>
      <c r="F14" s="5" t="inlineStr">
        <is>
          <t>Type GI1 (1 1/8" tinted laminated IGU); Sill elevation: Aux Gym Level 1 (0'-0"); Head AH2, jamb AJ5, sill AS3</t>
        </is>
      </c>
    </row>
    <row r="15">
      <c r="A15" s="5" t="inlineStr">
        <is>
          <t>AW01</t>
        </is>
      </c>
      <c r="B15" s="5" t="inlineStr">
        <is>
          <t>8'-4"</t>
        </is>
      </c>
      <c r="C15" s="5" t="inlineStr">
        <is>
          <t>2'-8"</t>
        </is>
      </c>
      <c r="D15" s="5" t="inlineStr">
        <is>
          <t>1/A-831</t>
        </is>
      </c>
      <c r="E15" s="5" t="inlineStr">
        <is>
          <t>1x1 lite punched aluminum window opening</t>
        </is>
      </c>
      <c r="F15" s="5" t="inlineStr">
        <is>
          <t>Type GI1 (1 1/8" tinted laminated IGU); Sill elevation: 7'-4" above Baseball Concessions Level 1 (0'-0"); Head AH2, jamb AJ5, sill AS3</t>
        </is>
      </c>
    </row>
    <row r="17">
      <c r="A17" s="12" t="inlineStr">
        <is>
          <t>Window Schedule - A-861 (PDF p.18)</t>
        </is>
      </c>
    </row>
    <row r="18">
      <c r="A18" s="4" t="inlineStr">
        <is>
          <t>Name / Tag</t>
        </is>
      </c>
      <c r="B18" s="4" t="inlineStr">
        <is>
          <t>Width (W)</t>
        </is>
      </c>
      <c r="C18" s="4" t="inlineStr">
        <is>
          <t>Height (H)</t>
        </is>
      </c>
      <c r="D18" s="4" t="inlineStr">
        <is>
          <t>Symbol / Elevation Key</t>
        </is>
      </c>
      <c r="E18" s="4" t="inlineStr">
        <is>
          <t>Frame / Bay Configuration</t>
        </is>
      </c>
      <c r="F18" s="4" t="inlineStr">
        <is>
          <t>Glazing &amp; Special Notes</t>
        </is>
      </c>
    </row>
  </sheetData>
  <mergeCells count="4">
    <mergeCell ref="A3:F3"/>
    <mergeCell ref="A8:F8"/>
    <mergeCell ref="A1:F1"/>
    <mergeCell ref="A17:F17"/>
  </mergeCells>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E18"/>
  <sheetViews>
    <sheetView showGridLines="1" workbookViewId="0">
      <pane ySplit="9" topLeftCell="A10" activePane="bottomLeft" state="frozen"/>
      <selection pane="bottomLeft" activeCell="A1" sqref="A1"/>
    </sheetView>
  </sheetViews>
  <sheetFormatPr baseColWidth="8" defaultRowHeight="15"/>
  <cols>
    <col width="5" customWidth="1" min="1" max="1"/>
    <col width="70" customWidth="1" min="2" max="2"/>
    <col width="44" customWidth="1" min="3" max="3"/>
    <col width="10" customWidth="1" min="4" max="4"/>
    <col width="52" customWidth="1" min="5" max="5"/>
  </cols>
  <sheetData>
    <row r="1" ht="22" customHeight="1">
      <c r="A1" s="1" t="inlineStr">
        <is>
          <t>RFI Log (Doors &amp; Glazing)</t>
        </is>
      </c>
    </row>
    <row r="2">
      <c r="A2" s="2" t="inlineStr">
        <is>
          <t>About This Tab</t>
        </is>
      </c>
    </row>
    <row r="3" ht="78" customHeight="1">
      <c r="A3" s="3" t="inlineStr">
        <is>
          <t>Door-specific questions to send the GC where the specs and plans are silent or disagree. Each states what we will price if no answer comes back. Short list on purpose - review and delete any that are already answered.</t>
        </is>
      </c>
    </row>
    <row r="4">
      <c r="A4" s="2" t="inlineStr">
        <is>
          <t>Job Name:</t>
        </is>
      </c>
      <c r="B4" t="inlineStr">
        <is>
          <t>StarrMills.batch-20261017-044906 (doors + glazing)</t>
        </is>
      </c>
    </row>
    <row r="5">
      <c r="A5" s="2" t="inlineStr">
        <is>
          <t>Bid Due Date:</t>
        </is>
      </c>
      <c r="B5" t="inlineStr">
        <is>
          <t>[Enter bid due date]</t>
        </is>
      </c>
    </row>
    <row r="6">
      <c r="A6" s="2" t="inlineStr">
        <is>
          <t>Prepared By:</t>
        </is>
      </c>
      <c r="B6" t="inlineStr">
        <is>
          <t>[Enter estimator name]</t>
        </is>
      </c>
    </row>
    <row r="7"/>
    <row r="8"/>
    <row r="9" ht="32" customHeight="1">
      <c r="A9" s="4" t="inlineStr">
        <is>
          <t>#</t>
        </is>
      </c>
      <c r="B9" s="4" t="inlineStr">
        <is>
          <t>Question</t>
        </is>
      </c>
      <c r="C9" s="4" t="inlineStr">
        <is>
          <t>Citation(s)</t>
        </is>
      </c>
      <c r="D9" s="4" t="inlineStr">
        <is>
          <t>Risk</t>
        </is>
      </c>
      <c r="E9" s="4" t="inlineStr">
        <is>
          <t>Assumption if unanswered</t>
        </is>
      </c>
    </row>
    <row r="10" ht="120" customHeight="1">
      <c r="A10" s="5" t="n">
        <v>1</v>
      </c>
      <c r="B10" s="5" t="inlineStr">
        <is>
          <t>The A-810 door schedule has a HARDWARE SET column but it is blank for all 33 doors. Hardware sets 01-16 in Sec 08 71 00 are keyed by door number instead. Please confirm the spec's door-number-to-set assignments govern and that no door is missing a set.</t>
        </is>
      </c>
      <c r="C10" s="5" t="inlineStr">
        <is>
          <t>A-810 Door Schedule (PDF p.16); Spec 08 71 00 Hardware Schedule, pp. 660-664</t>
        </is>
      </c>
      <c r="D10" s="5" t="inlineStr">
        <is>
          <t>Medium</t>
        </is>
      </c>
      <c r="E10" s="5" t="inlineStr">
        <is>
          <t>Spec door-number lists govern; every scheduled door is covered by one set (checked: all 33 are listed).</t>
        </is>
      </c>
    </row>
    <row r="11" ht="120" customHeight="1">
      <c r="A11" s="5" t="n">
        <v>2</v>
      </c>
      <c r="B11" s="5" t="inlineStr">
        <is>
          <t>Hardware set 17 covers toilet stall door types "A" and "B" only. Door type C (3'-0" x 4'-10", solid plastic, two at the locker-room toilets) has no hardware set. Who furnishes type C hardware, and is stall-door hardware furnished by the FRP door manufacturer (Sec 08 16 13 includes toilet stall doors) or the toilet-partition supplier?</t>
        </is>
      </c>
      <c r="C11" s="5" t="inlineStr">
        <is>
          <t>Spec 08 71 00 set 17, p. 665; Spec 08 16 13 1.2.A, p. 593; A-401 door schedule - toilet partitions (PDF p.7)</t>
        </is>
      </c>
      <c r="D11" s="5" t="inlineStr">
        <is>
          <t>Low</t>
        </is>
      </c>
      <c r="E11" s="5" t="inlineStr">
        <is>
          <t>Type C hardware is by the partition supplier; set 17 priced for types A and B (5 doors).</t>
        </is>
      </c>
    </row>
    <row r="12" ht="120" customHeight="1">
      <c r="A12" s="5" t="n">
        <v>3</v>
      </c>
      <c r="B12" s="5" t="inlineStr">
        <is>
          <t>Doors 103 and 201.1 are scheduled as FRP doors with a 60-minute rating, but Sec 08 16 13 provides fire-rated FRP doors for 20-minute ratings only. Doors 1000A-D are scheduled as wood doors rated 120 minutes. Please confirm the required ratings and door material for each; for 60- and 120-minute openings which door type is intended?</t>
        </is>
      </c>
      <c r="C12" s="5" t="inlineStr">
        <is>
          <t>A-810 Door Schedule (PDF p.16); Spec 08 16 13 2.2.D, p. 595; Spec 08 14 16 2.2.D, p. 589</t>
        </is>
      </c>
      <c r="D12" s="5" t="inlineStr">
        <is>
          <t>High</t>
        </is>
      </c>
      <c r="E12" s="5" t="inlineStr">
        <is>
          <t>Priced as scheduled (FRP at 103 and 201.1, wood at 1000A-D) with listed and labeled assemblies by the door manufacturer; 20-minute FRP limit would require a substitute door type.</t>
        </is>
      </c>
    </row>
    <row r="13" ht="120" customHeight="1">
      <c r="A13" s="5" t="n">
        <v>4</v>
      </c>
      <c r="B13" s="5" t="inlineStr">
        <is>
          <t>Frame depth is not scheduled. Frame details H1-H3 say "H.M. frame size as required to match partition thickness," and the walls at the openings vary (CMU, CMU with brick, stud). Please provide a frame depth (throat) for each opening or confirm wall thicknesses per the A-101A / A-131A partition types.</t>
        </is>
      </c>
      <c r="C13" s="5" t="inlineStr">
        <is>
          <t>A-810 details H1-H3, H6, J4 (PDF p.16); A-131A partition type schedule (PDF p.2); Spec 08 12 13 1.5.B, p. 579</t>
        </is>
      </c>
      <c r="D13" s="5" t="inlineStr">
        <is>
          <t>Medium</t>
        </is>
      </c>
      <c r="E13" s="5" t="inlineStr">
        <is>
          <t>Standard frame throat sizes to match each wall thickness; stud-wall frames per details J5/J6 (6 1/2" and 5 3/4").</t>
        </is>
      </c>
    </row>
    <row r="14" ht="120" customHeight="1">
      <c r="A14" s="5" t="n">
        <v>5</v>
      </c>
      <c r="B14" s="5" t="inlineStr">
        <is>
          <t>Who furnishes and installs glass in door vision panels and in the sidelite/transom frames 123 (door 1000E) and 124 (doors 1002A, 1002B, 1005B) and in door vision panels (types NV-1, HG-1, HGIR)? The door sections refer glass to Sec 08 80 00 / 08 88 13 but do not say whether it is factory-installed by the door maker or field-glazed. Rated openings show fire-rated glazing FG1.</t>
        </is>
      </c>
      <c r="C14" s="5" t="inlineStr">
        <is>
          <t>A-810 panel types, frame configurations 123/124 and glazing legend (PDF p.16); Spec 08 14 16 1.2.B.3, p. 587; Spec 08 16 13 1.2.B.3, p. 593; Spec 08 12 13 2.6.H, p. 582</t>
        </is>
      </c>
      <c r="D14" s="5" t="inlineStr">
        <is>
          <t>Medium</t>
        </is>
      </c>
      <c r="E14" s="5" t="inlineStr">
        <is>
          <t>Door manufacturer furnishes light frames and glass kits; glazing contractor installs the sidelite/transom glass in frames 123/124.</t>
        </is>
      </c>
    </row>
    <row r="15" ht="120" customHeight="1">
      <c r="A15" s="5" t="n">
        <v>6</v>
      </c>
      <c r="B15" s="5" t="inlineStr">
        <is>
          <t>Door 1002C is scheduled with an aluminum frame (6'-0" x 8'-0" pair, panel HGIR) and remark 3 "refer to window elevations for frame type," but no elevation shows it. Which system and spec section furnish it (Sec 08 41 13 entrance, or a custom door)? Remarks 1 and 2 also call for a card reader and electric strike, while hardware set 16 lists electrified panic hardware with a reader and contacts and no electric strike.</t>
        </is>
      </c>
      <c r="C15" s="5" t="inlineStr">
        <is>
          <t>A-810 Door Schedule and remarks legend (PDF p.16); A-831 / A-861 (PDF pp.17-18); Spec 08 71 00 set 16, p. 664; Spec 08 41 13</t>
        </is>
      </c>
      <c r="D15" s="5" t="inlineStr">
        <is>
          <t>High</t>
        </is>
      </c>
      <c r="E15" s="5" t="inlineStr">
        <is>
          <t>Priced as an aluminum entrance pair under 08 41 13 (Kawneer 451T basis) with hardware set 16; electrified panic, no electric strike.</t>
        </is>
      </c>
    </row>
    <row r="16" ht="120" customHeight="1">
      <c r="A16" s="5" t="n">
        <v>7</v>
      </c>
      <c r="B16" s="5" t="inlineStr">
        <is>
          <t>Hardware sets 14, 15, 16 (doors 1007B, 1000.1, 1000E, 1002C) list readers, door contacts and power supplies, but the notes say the "balance of EAC components" is by electrical, security and access control. Please confirm exactly which listed items the hardware supplier furnishes and who wires them. Door 1007B has no card-reader remark on the schedule although set 14 includes one.</t>
        </is>
      </c>
      <c r="C16" s="5" t="inlineStr">
        <is>
          <t>Spec 08 71 00 sets 14-16, pp. 663-664; Spec 08 71 00 1.5.B.3, p. 648; A-810 remarks legend (PDF p.16)</t>
        </is>
      </c>
      <c r="D16" s="5" t="inlineStr">
        <is>
          <t>Medium</t>
        </is>
      </c>
      <c r="E16" s="5" t="inlineStr">
        <is>
          <t>Hardware supplier furnishes only the items listed in each set; wiring, panels and balance of access control by Divisions 26/28.</t>
        </is>
      </c>
    </row>
    <row r="17" ht="120" customHeight="1">
      <c r="A17" s="5" t="n">
        <v>8</v>
      </c>
      <c r="B17" s="5" t="inlineStr">
        <is>
          <t>Hardware Sets 14, 15, and 16 list electrified hardware and electronic access control components, including power transfers, electrified panic hardware, card readers, door contacts, and power supplies. While the hardware sets note to coordinate with electrical and security systems, Section 087100 does not define the scope of work regarding who furnishes, installs, and wires these components. Please clarify the trade scope demarcation: specifically, which trade (Division 08 Door Hardware, Division 26 Electrical, or Division 28 Security) is responsible for furnishing, physically mounting, and providing line- and low-voltage wiring and terminations for the power supplies, card readers, door contacts, and electrified exit devices. (Glazing-review wording; overlaps RFI 7.)</t>
        </is>
      </c>
      <c r="C17" s="5" t="inlineStr">
        <is>
          <t>• [standards] Sec. 08 71 00, Art. 1.5 B.3, p. 648
• [standards] Sec. 08 71 00, Art. 3.2 D, p. 663</t>
        </is>
      </c>
      <c r="D17" s="5" t="inlineStr">
        <is>
          <t>High</t>
        </is>
      </c>
      <c r="E17" s="5" t="inlineStr">
        <is>
          <t>Assuming standard industry practice requires an explicit scope demarcation matrix among Division 08, Division 26, and Division 28 to establish responsibilities for rough-in, conduit/raceways, line-voltage power to power supplies, and low-voltage field wiring/terminations to access control devices.</t>
        </is>
      </c>
    </row>
    <row r="18" ht="120" customHeight="1">
      <c r="A18" s="5" t="n">
        <v>9</v>
      </c>
      <c r="B18" s="5" t="inlineStr">
        <is>
          <t>Section 081416 specifies metal frames and cutouts for light openings and references Section 088000 and Section 088813 for glass view panels, but does not state whether vision lites are to be factory-glazed by the door manufacturer or field-glazed by the glazing contractor. Please clarify who is responsible for furnishing and installing the glass in flush wood doors. (Glazing-review wording; overlaps RFI 5.)</t>
        </is>
      </c>
      <c r="C18" s="5" t="inlineStr">
        <is>
          <t>• [manufacturer] Sec. 08 14 16, Art. 1.2.B.3, p. 587?
• [manufacturer] Sec. 08 14 16, Art. 2.4.A, p. 590?</t>
        </is>
      </c>
      <c r="D18" s="5" t="inlineStr">
        <is>
          <t>Medium</t>
        </is>
      </c>
      <c r="E18" s="5" t="inlineStr">
        <is>
          <t>It is assumed the door manufacturer furnishes and factory-installs the light frames per Section 2.4.A and 2.6.C, but it is unclear whether glazing is to be factory-installed or field-installed.</t>
        </is>
      </c>
    </row>
  </sheetData>
  <mergeCells count="2">
    <mergeCell ref="A1:E1"/>
    <mergeCell ref="A3:E3"/>
  </mergeCell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F21"/>
  <sheetViews>
    <sheetView showGridLines="1" workbookViewId="0">
      <selection activeCell="A1" sqref="A1"/>
    </sheetView>
  </sheetViews>
  <sheetFormatPr baseColWidth="8" defaultRowHeight="15"/>
  <cols>
    <col width="26" customWidth="1" min="1" max="1"/>
    <col width="16" customWidth="1" min="2" max="2"/>
    <col width="16" customWidth="1" min="3" max="3"/>
    <col width="60" customWidth="1" min="4" max="4"/>
    <col width="60" customWidth="1" min="5" max="5"/>
    <col width="14" customWidth="1" min="6" max="6"/>
  </cols>
  <sheetData>
    <row r="1" ht="22" customHeight="1">
      <c r="A1" s="1" t="inlineStr">
        <is>
          <t>Frame Size Lookup &amp; Door Type Colors</t>
        </is>
      </c>
    </row>
    <row r="2">
      <c r="A2" s="2" t="inlineStr">
        <is>
          <t>About This Tab</t>
        </is>
      </c>
    </row>
    <row r="3" ht="78" customHeight="1">
      <c r="A3" s="3" t="inlineStr">
        <is>
          <t>Editable table that drives the Frame Width / Frame Height columns on the Door Schedule &amp; Hardware tab: frame size = door size + the allowance for that frame material (inches). Change a number here and every door recalculates. Frame depth is NOT looked up: it is read from the wall/frame details where the plans state it (see that tab). The lower table is the door-type color key used on the marked-up plan PDF.</t>
        </is>
      </c>
    </row>
    <row r="4">
      <c r="A4" s="2" t="inlineStr">
        <is>
          <t>Job Name:</t>
        </is>
      </c>
      <c r="B4" t="inlineStr">
        <is>
          <t>StarrMills.batch-20261017-044906 (doors + glazing)</t>
        </is>
      </c>
    </row>
    <row r="5">
      <c r="A5" s="2" t="inlineStr">
        <is>
          <t>Bid Due Date:</t>
        </is>
      </c>
      <c r="B5" t="inlineStr">
        <is>
          <t>[Enter bid due date]</t>
        </is>
      </c>
    </row>
    <row r="6">
      <c r="A6" s="2" t="inlineStr">
        <is>
          <t>Prepared By:</t>
        </is>
      </c>
      <c r="B6" t="inlineStr">
        <is>
          <t>[Enter estimator name]</t>
        </is>
      </c>
    </row>
    <row r="7"/>
    <row r="8"/>
    <row r="9" ht="32" customHeight="1">
      <c r="A9" s="4" t="inlineStr">
        <is>
          <t>Frame Matl (as scheduled)</t>
        </is>
      </c>
      <c r="B9" s="4" t="inlineStr">
        <is>
          <t>Add to Door Width (in)</t>
        </is>
      </c>
      <c r="C9" s="4" t="inlineStr">
        <is>
          <t>Add to Door Height (in)</t>
        </is>
      </c>
      <c r="D9" s="4" t="inlineStr">
        <is>
          <t>Basis</t>
        </is>
      </c>
      <c r="E9" s="4" t="inlineStr">
        <is>
          <t>Source</t>
        </is>
      </c>
      <c r="F9" s="4" t="inlineStr">
        <is>
          <t>Confidence</t>
        </is>
      </c>
    </row>
    <row r="10" ht="92" customHeight="1">
      <c r="A10" s="5" t="inlineStr">
        <is>
          <t>HM</t>
        </is>
      </c>
      <c r="B10" s="5" t="n">
        <v>4.5</v>
      </c>
      <c r="C10" s="5" t="n">
        <v>2.25</v>
      </c>
      <c r="D10" s="5" t="inlineStr">
        <is>
          <t>Hollow-metal frame, rough opening / overall allowance: door nominal width + 4 1/2", door nominal height + 2 1/4" (3'-0" x 6'-8" door -&gt; 3'-4 1/2" x 6'-10 1/4"). Spec 08 12 13 calls for 16-ga (0.053") face-welded frames, SDI A250.8 Level 2, so the standard profile applies. A-810 detail 02 shows 2" jamb faces.</t>
        </is>
      </c>
      <c r="E10" s="5" t="inlineStr">
        <is>
          <t>Reeb, "Hollow Metal Masonry Frame" knowledge-base page (learn.reeb.com/knowledge-base/hollow-metal-masonry-frame/). Cross-check: A-810 sheet detail 02 "Door Frame Configurations".</t>
        </is>
      </c>
      <c r="F10" s="5" t="inlineStr">
        <is>
          <t>Medium</t>
        </is>
      </c>
    </row>
    <row r="11" ht="92" customHeight="1">
      <c r="A11" s="5" t="inlineStr">
        <is>
          <t>ALUM</t>
        </is>
      </c>
      <c r="B11" s="5" t="n">
        <v>4</v>
      </c>
      <c r="C11" s="5" t="n">
        <v>4</v>
      </c>
      <c r="D11" s="5" t="inlineStr">
        <is>
          <t>Aluminum glass-door frame (door 1002C only): A-810 detail 02, frame configuration 001, dimensions 2" jamb face each side and 4" at the head. Spec basis of design for entrances is Kawneer 451T (2" x 4 1/2" frame).</t>
        </is>
      </c>
      <c r="E11" s="5" t="inlineStr">
        <is>
          <t>Project drawing A-810 detail 02 (not an industry table). Confirm against Kawneer 451/451T door-frame data at submittal.</t>
        </is>
      </c>
      <c r="F11" s="5" t="inlineStr">
        <is>
          <t>Low</t>
        </is>
      </c>
    </row>
    <row r="12">
      <c r="A12" s="17" t="inlineStr">
        <is>
          <t>Not looked up: coiling counter doors (frame "00HC") and toilet stall doors have no standard frame allowance; those columns stay blank.</t>
        </is>
      </c>
    </row>
    <row r="13"/>
    <row r="14">
      <c r="A14" s="12" t="inlineStr">
        <is>
          <t>Door type color key (marked-up plan PDF)</t>
        </is>
      </c>
    </row>
    <row r="15" ht="32" customHeight="1">
      <c r="A15" s="4" t="inlineStr">
        <is>
          <t>Door type</t>
        </is>
      </c>
      <c r="B15" s="4" t="inlineStr">
        <is>
          <t>Row shade on Door Schedule tab (all door markups on the plan are red = Door)</t>
        </is>
      </c>
      <c r="C15" s="4" t="inlineStr">
        <is>
          <t>Doors on schedule</t>
        </is>
      </c>
      <c r="D15" s="4" t="inlineStr">
        <is>
          <t>How a door lands in this type</t>
        </is>
      </c>
      <c r="E15" s="4" t="inlineStr"/>
      <c r="F15" s="4" t="inlineStr"/>
    </row>
    <row r="16" ht="30" customHeight="1">
      <c r="A16" s="5" t="inlineStr">
        <is>
          <t>Fire-rated door</t>
        </is>
      </c>
      <c r="B16" s="8" t="inlineStr">
        <is>
          <t>Red</t>
        </is>
      </c>
      <c r="C16" s="5" t="n">
        <v>6</v>
      </c>
      <c r="D16" s="5" t="inlineStr">
        <is>
          <t>Any door with a rating shown in the FIRE RATING column (takes priority over panel material).</t>
        </is>
      </c>
      <c r="E16" s="18" t="n"/>
      <c r="F16" s="19" t="n"/>
    </row>
    <row r="17" ht="30" customHeight="1">
      <c r="A17" s="5" t="inlineStr">
        <is>
          <t>FRP door (HM frame)</t>
        </is>
      </c>
      <c r="B17" s="6" t="inlineStr">
        <is>
          <t>Orange</t>
        </is>
      </c>
      <c r="C17" s="5" t="n">
        <v>8</v>
      </c>
      <c r="D17" s="5" t="inlineStr">
        <is>
          <t>Unrated door with FRP panel material in an HM frame.</t>
        </is>
      </c>
      <c r="E17" s="18" t="n"/>
      <c r="F17" s="19" t="n"/>
    </row>
    <row r="18" ht="30" customHeight="1">
      <c r="A18" s="5" t="inlineStr">
        <is>
          <t>Wood door (HM frame)</t>
        </is>
      </c>
      <c r="B18" s="9" t="inlineStr">
        <is>
          <t>Green</t>
        </is>
      </c>
      <c r="C18" s="5" t="n">
        <v>15</v>
      </c>
      <c r="D18" s="5" t="inlineStr">
        <is>
          <t>Unrated door with wood (W) panel in an HM frame.</t>
        </is>
      </c>
      <c r="E18" s="18" t="n"/>
      <c r="F18" s="19" t="n"/>
    </row>
    <row r="19" ht="30" customHeight="1">
      <c r="A19" s="5" t="inlineStr">
        <is>
          <t>Aluminum / glass door</t>
        </is>
      </c>
      <c r="B19" s="10" t="inlineStr">
        <is>
          <t>Blue</t>
        </is>
      </c>
      <c r="C19" s="5" t="n">
        <v>1</v>
      </c>
      <c r="D19" s="5" t="inlineStr">
        <is>
          <t>Aluminum frame material (ALUM) - door 1002C.</t>
        </is>
      </c>
      <c r="E19" s="18" t="n"/>
      <c r="F19" s="19" t="n"/>
    </row>
    <row r="20" ht="30" customHeight="1">
      <c r="A20" s="5" t="inlineStr">
        <is>
          <t>Coiling counter door</t>
        </is>
      </c>
      <c r="B20" s="11" t="inlineStr">
        <is>
          <t>Teal</t>
        </is>
      </c>
      <c r="C20" s="5" t="n">
        <v>3</v>
      </c>
      <c r="D20" s="5" t="inlineStr">
        <is>
          <t>Panel type OHCS (overhead coiling counter shutter).</t>
        </is>
      </c>
      <c r="E20" s="18" t="n"/>
      <c r="F20" s="19" t="n"/>
    </row>
    <row r="21" ht="30" customHeight="1">
      <c r="A21" s="5" t="inlineStr">
        <is>
          <t>Toilet stall door</t>
        </is>
      </c>
      <c r="B21" s="14" t="inlineStr">
        <is>
          <t>Purple</t>
        </is>
      </c>
      <c r="C21" s="5" t="inlineStr">
        <is>
          <t>3 types (7 doors)</t>
        </is>
      </c>
      <c r="D21" s="5" t="inlineStr">
        <is>
          <t>Toilet partition door types A, B, C (A-401 schedule).</t>
        </is>
      </c>
      <c r="E21" s="18" t="n"/>
      <c r="F21" s="19" t="n"/>
    </row>
  </sheetData>
  <mergeCells count="10">
    <mergeCell ref="D21:F21"/>
    <mergeCell ref="D19:F19"/>
    <mergeCell ref="A14:F14"/>
    <mergeCell ref="A1:F1"/>
    <mergeCell ref="D18:F18"/>
    <mergeCell ref="D17:F17"/>
    <mergeCell ref="A12:F12"/>
    <mergeCell ref="A3:F3"/>
    <mergeCell ref="D20:F20"/>
    <mergeCell ref="D16:F16"/>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2026-10-26T12:18:32Z</dcterms:created>
  <dcterms:modified xmlns:dcterms="http://purl.org/dc/terms/" xmlns:xsi="http://www.w3.org/2001/XMLSchema-instance" xsi:type="dcterms:W3CDTF">2026-10-28T17:37:12Z</dcterms:modified>
</cp:coreProperties>
</file>